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$" sheetId="1" r:id="rId4"/>
    <sheet state="hidden" name="&amp;" sheetId="2" r:id="rId5"/>
    <sheet state="visible" name="PEDIDO ON-LINE" sheetId="3" r:id="rId6"/>
  </sheets>
  <definedNames>
    <definedName hidden="1" localSheetId="1" name="_xlnm._FilterDatabase">'&amp;'!$A$3:$B$3</definedName>
    <definedName hidden="1" localSheetId="0" name="_xlnm._FilterDatabase">'$'!$A$2:$B$142</definedName>
  </definedNames>
  <calcPr/>
  <extLst>
    <ext uri="GoogleSheetsCustomDataVersion1">
      <go:sheetsCustomData xmlns:go="http://customooxmlschemas.google.com/" r:id="rId7" roundtripDataSignature="AMtx7mhUVfWtIMM8c0QCzbWb32yzP08OsA=="/>
    </ext>
  </extLst>
</workbook>
</file>

<file path=xl/sharedStrings.xml><?xml version="1.0" encoding="utf-8"?>
<sst xmlns="http://schemas.openxmlformats.org/spreadsheetml/2006/main" count="964" uniqueCount="407">
  <si>
    <t>CÓDIGO</t>
  </si>
  <si>
    <t>PRODUTO</t>
  </si>
  <si>
    <t>R732PT</t>
  </si>
  <si>
    <t>AG DIARIA JASPE PRETO</t>
  </si>
  <si>
    <t>R170GP1</t>
  </si>
  <si>
    <t>CALENDÁRIO VERTICAL GRAPHIC 1</t>
  </si>
  <si>
    <t>R677CDY</t>
  </si>
  <si>
    <t>CADERNETA SEMANAL CANDY</t>
  </si>
  <si>
    <t>R741CDY</t>
  </si>
  <si>
    <t>AGENDA DIÁRIA ESPIRAL PEQUENA CANDY</t>
  </si>
  <si>
    <t>Pedido 2020</t>
  </si>
  <si>
    <t>R910CDY</t>
  </si>
  <si>
    <t xml:space="preserve">AGENDA SEMANAL DE BOLSO CANDY </t>
  </si>
  <si>
    <t>R620CDY</t>
  </si>
  <si>
    <t xml:space="preserve">KIT COM 3 CADERNETAS FLEXIVEIS CANDY </t>
  </si>
  <si>
    <t>R647CDY</t>
  </si>
  <si>
    <t xml:space="preserve">PLANNER DOS SONHOS CANDY </t>
  </si>
  <si>
    <t>R648CDY</t>
  </si>
  <si>
    <t xml:space="preserve">PLANNER DA GRATIDÃO CANDY </t>
  </si>
  <si>
    <t>R442CDY</t>
  </si>
  <si>
    <t xml:space="preserve">PLANNER SEMANAL BLOCADO CANDY </t>
  </si>
  <si>
    <t>R448CDY</t>
  </si>
  <si>
    <t xml:space="preserve">PLANNER LISTA CANDY </t>
  </si>
  <si>
    <t>R425CDY</t>
  </si>
  <si>
    <t xml:space="preserve">BLOCO CAMADAS CANDY </t>
  </si>
  <si>
    <t>R461CDYSORT</t>
  </si>
  <si>
    <t xml:space="preserve">BLOCO NOTES CANDY </t>
  </si>
  <si>
    <t>R617CDY</t>
  </si>
  <si>
    <t xml:space="preserve">CADERNETA 3 EM 1 CANDY </t>
  </si>
  <si>
    <t>R961CDY</t>
  </si>
  <si>
    <t xml:space="preserve">CADERNO MINI  CANDY </t>
  </si>
  <si>
    <t>R991CDY</t>
  </si>
  <si>
    <t xml:space="preserve">CADERNO MÉDIO  CANDY </t>
  </si>
  <si>
    <t>R610CDYFRSORT</t>
  </si>
  <si>
    <t xml:space="preserve">CADERNETA BULLET JOURNAL FRASES CANDY </t>
  </si>
  <si>
    <t>R610CDYLSSORT</t>
  </si>
  <si>
    <t xml:space="preserve">CADERNETA BULLET JOURNAL LISO CANDY </t>
  </si>
  <si>
    <t>R490PET3</t>
  </si>
  <si>
    <t>BLOCO ESPIRAL MÉDIO PET 3</t>
  </si>
  <si>
    <t>R610PET3</t>
  </si>
  <si>
    <t>CADERNETA BULLET JOURNAL PET 3</t>
  </si>
  <si>
    <t>R683PET3</t>
  </si>
  <si>
    <t>CADERNETA PEQUENA OFFSET PET 3</t>
  </si>
  <si>
    <t>R620PET3</t>
  </si>
  <si>
    <t>KIT COM 3 CADERNETAS FLEXIVEIS PET 3</t>
  </si>
  <si>
    <t>R617PET3</t>
  </si>
  <si>
    <t>CADERNETA 3 EM1 PET  3</t>
  </si>
  <si>
    <t>R961PET3</t>
  </si>
  <si>
    <t>CADERNO MINI PET  3</t>
  </si>
  <si>
    <t>R991PET2</t>
  </si>
  <si>
    <t xml:space="preserve">CADERNO MÉDIO PET 2 </t>
  </si>
  <si>
    <t>R425PET3</t>
  </si>
  <si>
    <t>BLOCO CAMADAS PET 3</t>
  </si>
  <si>
    <t>R442PET3</t>
  </si>
  <si>
    <t>PLANNER SEMANAL BLOCADO PET 3</t>
  </si>
  <si>
    <t>R741PET3</t>
  </si>
  <si>
    <t>AGENDA DIÁRIA ESPIRAL PEQUENA PET 3</t>
  </si>
  <si>
    <t>R641PET3</t>
  </si>
  <si>
    <t>PLANNER MENSAL GRAMPEADO PET 3</t>
  </si>
  <si>
    <t>R649PET3</t>
  </si>
  <si>
    <t>PLANNER DIÁRIO PET  3</t>
  </si>
  <si>
    <t>R490PET4</t>
  </si>
  <si>
    <t>BLOCO ESPIRAL MÉDIO PET 4</t>
  </si>
  <si>
    <t>R610PET4</t>
  </si>
  <si>
    <t>CADERNETA BULLET JOURNAL PET 4</t>
  </si>
  <si>
    <t>R683PET4</t>
  </si>
  <si>
    <t>CADERNETA PEQUENA OFFSET PET 4</t>
  </si>
  <si>
    <t>R620PET4</t>
  </si>
  <si>
    <t>KIT COM 3 CADERNETAS FLEXIVEIS PET 4</t>
  </si>
  <si>
    <t>R617PET4</t>
  </si>
  <si>
    <t>CADERNETA 3 EM1 PET 4</t>
  </si>
  <si>
    <t>R961PET4</t>
  </si>
  <si>
    <t>CADERNO MINI PET 4</t>
  </si>
  <si>
    <t>R991PET3</t>
  </si>
  <si>
    <t>CADERNO MÉDIO PET 3</t>
  </si>
  <si>
    <t>R425PET4</t>
  </si>
  <si>
    <t>BLOCO CAMADAS PET 4</t>
  </si>
  <si>
    <t>R442PET4</t>
  </si>
  <si>
    <t>PLANNER SEMANAL BLOCADO PET 4</t>
  </si>
  <si>
    <t>R741PET4</t>
  </si>
  <si>
    <t>AGENDA DIÁRIA ESPIRAL PEQUENA PET 4</t>
  </si>
  <si>
    <t>R641PET4</t>
  </si>
  <si>
    <t>PLANNER MENSAL GRAMPEADO PET 4</t>
  </si>
  <si>
    <t>R649PET4</t>
  </si>
  <si>
    <t>PLANNER DIÁRIO PET 4</t>
  </si>
  <si>
    <t>R490PET2</t>
  </si>
  <si>
    <t xml:space="preserve">BLOCO ESPIRAL PEQUENO PET 2 </t>
  </si>
  <si>
    <t>R610PET2</t>
  </si>
  <si>
    <t>CADERNETA BULLET JOURNAL PET 2</t>
  </si>
  <si>
    <t>R683PET2</t>
  </si>
  <si>
    <t>CADERNETA PEQUENA OFFSET PET 2</t>
  </si>
  <si>
    <t>R620PET2</t>
  </si>
  <si>
    <t>KIT COM 3 CADERNETAS FLEXIVEIS PET 2</t>
  </si>
  <si>
    <t>R617PET2</t>
  </si>
  <si>
    <t>CADERNETA 3 EM 1 PET 2</t>
  </si>
  <si>
    <t>R961PET2</t>
  </si>
  <si>
    <t xml:space="preserve">CADERNO MINI PET 2 </t>
  </si>
  <si>
    <t>R991PET4</t>
  </si>
  <si>
    <t>CADERNO MÉDIO PET 4</t>
  </si>
  <si>
    <t>R425PET2</t>
  </si>
  <si>
    <t xml:space="preserve">BLOCO CAMADAS PET 2 </t>
  </si>
  <si>
    <t>R442PET2</t>
  </si>
  <si>
    <t xml:space="preserve">PLANNER SEMANAL BLOCADO PET 2 </t>
  </si>
  <si>
    <t>R741PET2</t>
  </si>
  <si>
    <t xml:space="preserve">AGENDA DIÁRIA ESPIRAL PEQUENA PET 2 </t>
  </si>
  <si>
    <t>R641PET2</t>
  </si>
  <si>
    <t xml:space="preserve">PLANNER MENSAL GRAMPEADO PET 2 </t>
  </si>
  <si>
    <t>R649PET2</t>
  </si>
  <si>
    <t xml:space="preserve">PLANNER DIÁRIO PET 2 </t>
  </si>
  <si>
    <t>R731DN1</t>
  </si>
  <si>
    <t>AGENDA DIARIA MEDIA DONNA 1</t>
  </si>
  <si>
    <t>R740DN1</t>
  </si>
  <si>
    <t>AGENDA DIÁRIA ENCADERNADA PEQUENA DONNA 1</t>
  </si>
  <si>
    <t>R641DN1</t>
  </si>
  <si>
    <t>PLANNER MENSAL GRAMPEADO DONNA 1</t>
  </si>
  <si>
    <t>R649DN1</t>
  </si>
  <si>
    <t>PLANNER DIÁRIO DONNA 1</t>
  </si>
  <si>
    <t>R425DN1</t>
  </si>
  <si>
    <t>BLOCO CAMADAS DONNA 1</t>
  </si>
  <si>
    <t>R446DN1</t>
  </si>
  <si>
    <t>PLANNER DIÁRIO BLOCADO DONNA 1</t>
  </si>
  <si>
    <t>R448DN1</t>
  </si>
  <si>
    <t>PLANNER LISTA DONNA 1</t>
  </si>
  <si>
    <t>R441DN1</t>
  </si>
  <si>
    <t>PLANNER RIQUE DONNA 1</t>
  </si>
  <si>
    <t>REPRESENTAÇÃO</t>
  </si>
  <si>
    <t>R443DN1</t>
  </si>
  <si>
    <t>PLANNER DESK DONNA 1</t>
  </si>
  <si>
    <t>R642DN1</t>
  </si>
  <si>
    <t>PLANNER SEMANAL DONNA 1</t>
  </si>
  <si>
    <t>R673DN1</t>
  </si>
  <si>
    <t>CADERNETA MÉDIA OFFSET S/ PAUTA DONNA 1</t>
  </si>
  <si>
    <t>R677IP1</t>
  </si>
  <si>
    <t>CADERNETA SEMANAL IMPERIAL 1</t>
  </si>
  <si>
    <t>DATA DO PEDIDO</t>
  </si>
  <si>
    <t>R740IP1</t>
  </si>
  <si>
    <t>AGENDA DIÁRIA ENCADERNADA PEQUENA IMPERIAL 1</t>
  </si>
  <si>
    <t>R446IP1</t>
  </si>
  <si>
    <t>PLANNER DIÁRIO BLOCADO IMPERIAL 1</t>
  </si>
  <si>
    <t>Nº PED. CLIENTE</t>
  </si>
  <si>
    <t>R448IP1</t>
  </si>
  <si>
    <t>PLANNER LISTA IMPERIAL 1</t>
  </si>
  <si>
    <t>R673IP1</t>
  </si>
  <si>
    <t>CADERNETA MÉDIA OFFSET S/ PAUTA IMPERIAL 1</t>
  </si>
  <si>
    <t>R443IP1</t>
  </si>
  <si>
    <t>PLANNER DESK IMPERIAL 1</t>
  </si>
  <si>
    <t>DATA DE ENTREGA</t>
  </si>
  <si>
    <t>R475IP1</t>
  </si>
  <si>
    <t>PLANNER DE MESA MENSAL IMPERIAL 1</t>
  </si>
  <si>
    <t>Nº FORMULÁRIO</t>
  </si>
  <si>
    <t>R647IP1</t>
  </si>
  <si>
    <t>PLANNER DOS SONHOS IMPERIAL 1</t>
  </si>
  <si>
    <t>COND. PAGAMENTO</t>
  </si>
  <si>
    <t>Nº PED. SISTEMA</t>
  </si>
  <si>
    <t>R648IP1</t>
  </si>
  <si>
    <t>PLANNER DA GRATIDÃO IMPERIAL 1</t>
  </si>
  <si>
    <t>R620IP1</t>
  </si>
  <si>
    <t>KIT COM 3 CADERNETAS FLEXIVEIS IMPERIAL 1</t>
  </si>
  <si>
    <t>DATAS PROGRAM.</t>
  </si>
  <si>
    <t>R441IP1</t>
  </si>
  <si>
    <t>PLANNER RIQUE IMPERIAL 1</t>
  </si>
  <si>
    <t>COM. REPRES. %</t>
  </si>
  <si>
    <t>R981IP1</t>
  </si>
  <si>
    <t>CADERNO GRANDE IMPERIAL 1</t>
  </si>
  <si>
    <t>R991IP1</t>
  </si>
  <si>
    <t>CADERNO MÉDIO IMPERIAL 1</t>
  </si>
  <si>
    <t xml:space="preserve">CLIENTE:      </t>
  </si>
  <si>
    <t>R170IP1</t>
  </si>
  <si>
    <t>CALENDÁRIO VERTICAL IMPERIAL 1</t>
  </si>
  <si>
    <t>NOVO</t>
  </si>
  <si>
    <t>R415IP1</t>
  </si>
  <si>
    <t>BLOCO PRANCHETA IMPERIAL  1</t>
  </si>
  <si>
    <t>ATIVO</t>
  </si>
  <si>
    <t>INATIVO</t>
  </si>
  <si>
    <t>REPOSIÇÃO</t>
  </si>
  <si>
    <t>R671IP1</t>
  </si>
  <si>
    <t>CADERNETA MÉDIA FLEXIVEL PORTA CANETA IMPERIAL 1</t>
  </si>
  <si>
    <t>RAZÃO SOCIAL</t>
  </si>
  <si>
    <t>R730DC1</t>
  </si>
  <si>
    <t>AGENDA DIÁRIA ENCADERNADA MEDIA DECOR 1</t>
  </si>
  <si>
    <t>R741DC1</t>
  </si>
  <si>
    <t>AGENDA DIÁRIA ESPIRAL PEQUENA DECOR 1</t>
  </si>
  <si>
    <t>R910DC1</t>
  </si>
  <si>
    <t>AGENDA SEMANAL DE BOLSO DECOR 1</t>
  </si>
  <si>
    <t>CNPJ</t>
  </si>
  <si>
    <t>R425DC1</t>
  </si>
  <si>
    <t>BLOCO CAMADAS DECOR 1</t>
  </si>
  <si>
    <t>IE</t>
  </si>
  <si>
    <t>R446DC1</t>
  </si>
  <si>
    <t>PLANNER DIÁRIO BLOCADO DÉCOR 1</t>
  </si>
  <si>
    <t>R448DC1</t>
  </si>
  <si>
    <t>PLANNER LISTA DECOR 1</t>
  </si>
  <si>
    <t>R415DC1</t>
  </si>
  <si>
    <t xml:space="preserve">BLOCO PRANCHETA DECOR </t>
  </si>
  <si>
    <t>ENDEREÇO</t>
  </si>
  <si>
    <t>R442DC1</t>
  </si>
  <si>
    <t>CEP</t>
  </si>
  <si>
    <t>PLANNER SEMANAL BLOCADO DECOR 1</t>
  </si>
  <si>
    <t>R455DC1</t>
  </si>
  <si>
    <t>PLANNER 2 EM 1 DÉCOR 1</t>
  </si>
  <si>
    <t>R641DC1</t>
  </si>
  <si>
    <t>PLANNER MENSAL GRAMPEADO DECOR 1</t>
  </si>
  <si>
    <t>BAIRRO</t>
  </si>
  <si>
    <t>R649DC1</t>
  </si>
  <si>
    <t>PLANNER DIÁRIO DECOR 1</t>
  </si>
  <si>
    <t>CIDADE</t>
  </si>
  <si>
    <t>R443DC1</t>
  </si>
  <si>
    <t>PLANNER DESK DECOR 1</t>
  </si>
  <si>
    <t>ESTADO</t>
  </si>
  <si>
    <t>R475DC1</t>
  </si>
  <si>
    <t>PLANNER DE MESA MENSAL DÉCOR 1</t>
  </si>
  <si>
    <t>R480DC1</t>
  </si>
  <si>
    <t>BLOCO ESPIRAL MÉDIO DÉCOR 1</t>
  </si>
  <si>
    <t>R170DC1</t>
  </si>
  <si>
    <t xml:space="preserve">CALENDÁRIO VERTICAL DECOR 1 </t>
  </si>
  <si>
    <t>FONE</t>
  </si>
  <si>
    <t>FAX</t>
  </si>
  <si>
    <t>R642DC1</t>
  </si>
  <si>
    <t>PLANNER SEMANAL DECOR 1</t>
  </si>
  <si>
    <t>E-MAIL COMPRAS</t>
  </si>
  <si>
    <t>R673DC1</t>
  </si>
  <si>
    <t>CADERNETA MÉDIA OFFSET S/ PAUTA DECOR 1</t>
  </si>
  <si>
    <t>R677GP1</t>
  </si>
  <si>
    <t xml:space="preserve">CADERNETA SEMANAL GRAPHIC 1 </t>
  </si>
  <si>
    <t>CONTATO</t>
  </si>
  <si>
    <t>R731GP1</t>
  </si>
  <si>
    <t xml:space="preserve">AGENDA DIÁRIA ESPIRAL MEDIA GRAPHIC 1 </t>
  </si>
  <si>
    <t>R448GP1</t>
  </si>
  <si>
    <t>PLANNER LISTA GRAPHIC 1</t>
  </si>
  <si>
    <t>E-MAIL COBRANÇA</t>
  </si>
  <si>
    <t>R617GP1</t>
  </si>
  <si>
    <t>CADERNETA 3 EM1 GRAPHIC 1</t>
  </si>
  <si>
    <t>E-MAIL NF ELETRONICA</t>
  </si>
  <si>
    <t>R620GP1</t>
  </si>
  <si>
    <t>KIT COM 3 CADERNETAS FLEXIVEIS GRAPHIC 1</t>
  </si>
  <si>
    <t>R443GP1</t>
  </si>
  <si>
    <t>PLANNER DESK GRAPHIC 1</t>
  </si>
  <si>
    <t>LOCAL ENTREGA</t>
  </si>
  <si>
    <t>R475GP1</t>
  </si>
  <si>
    <t>PLANNER DE MESA MENSAL GRAPHIC 1</t>
  </si>
  <si>
    <t>R172GP1</t>
  </si>
  <si>
    <t xml:space="preserve">CALENDÁRIO PAREDE GRAPHIC 1 </t>
  </si>
  <si>
    <t>R455GP1</t>
  </si>
  <si>
    <t>PLANNER 2 EM 1 GRAPHIC 1</t>
  </si>
  <si>
    <t>R441GP1</t>
  </si>
  <si>
    <t>PLANNER RIQUE GRAPHIC 1</t>
  </si>
  <si>
    <t>R446GP1</t>
  </si>
  <si>
    <t>PLANNER DIÁRIO BLOCADO GRAPHIC 1</t>
  </si>
  <si>
    <t>R480GP1</t>
  </si>
  <si>
    <t>BLOCO ESPIRAL MÉDIO GRAPHIC 1</t>
  </si>
  <si>
    <t>R415GP1</t>
  </si>
  <si>
    <t>BLOCO PRANCHETA GRAPHIC 1</t>
  </si>
  <si>
    <t>R671GP1</t>
  </si>
  <si>
    <t>CADERNETA MÉDIA FLEXIVEL PORTA CANETA GRAPHIC 1</t>
  </si>
  <si>
    <t>R210VG1</t>
  </si>
  <si>
    <t>ÁLBUM MY SELFIES VIAGEM 1</t>
  </si>
  <si>
    <t>R678VG1</t>
  </si>
  <si>
    <t>BLOCO REPORTER VIAGEM 1</t>
  </si>
  <si>
    <t>R448VG1</t>
  </si>
  <si>
    <t>PLANNER LISTA VIAGEM 1</t>
  </si>
  <si>
    <t>LOCAL COBRANÇA</t>
  </si>
  <si>
    <t>R617VG1</t>
  </si>
  <si>
    <t>CADERNETA 3 EM 1 VIAGEM</t>
  </si>
  <si>
    <t>R641VG1</t>
  </si>
  <si>
    <t>PLANNER MENSAL GRAMPEADO VIAGEM 1</t>
  </si>
  <si>
    <t>R680VG1</t>
  </si>
  <si>
    <t>CADERNETA PEQUENA MARFIM VIAGEM 1</t>
  </si>
  <si>
    <t>R415PRM</t>
  </si>
  <si>
    <t xml:space="preserve">BLOCO PRANCHETA PRIME </t>
  </si>
  <si>
    <t>R441PRM</t>
  </si>
  <si>
    <t>PLANNER RISQUE PRIME</t>
  </si>
  <si>
    <t>R981PRMSORT</t>
  </si>
  <si>
    <t xml:space="preserve">CADERNO GRANDE PRIME </t>
  </si>
  <si>
    <t>R443PRM</t>
  </si>
  <si>
    <t xml:space="preserve">PLANNER DESK PRIME </t>
  </si>
  <si>
    <t>R991PRMSORT</t>
  </si>
  <si>
    <t xml:space="preserve">TRANSPORTE:      </t>
  </si>
  <si>
    <t xml:space="preserve">CADERNO MÉDIO PRIME </t>
  </si>
  <si>
    <t>R670PRMSORT</t>
  </si>
  <si>
    <t xml:space="preserve">CADERNETA MÉDIA MARFIM S/ PAUTA PRIME </t>
  </si>
  <si>
    <t>R680PRMSORT</t>
  </si>
  <si>
    <t xml:space="preserve">CADERNETA PEQUENA MARFIM PRIME </t>
  </si>
  <si>
    <t>R475PRM</t>
  </si>
  <si>
    <t xml:space="preserve">PLANNER DE MESA MENSAL PRIME </t>
  </si>
  <si>
    <t>TRANSPORTADORA</t>
  </si>
  <si>
    <t>R678PRMSORT</t>
  </si>
  <si>
    <t xml:space="preserve">BLOCO REPORTER  PRIME </t>
  </si>
  <si>
    <t>R641PRM</t>
  </si>
  <si>
    <t xml:space="preserve">PLANNER MENSAL GRAMPEADO PRIME </t>
  </si>
  <si>
    <t>R671PRM</t>
  </si>
  <si>
    <t>CADERNETA MÉDIA FLEXIVEL PORTA CANETA PRIME</t>
  </si>
  <si>
    <t>R210KTP1</t>
  </si>
  <si>
    <t>ÁLBUM MY SELFIES KRAFT PREMIUM 1</t>
  </si>
  <si>
    <t>R641KTP1</t>
  </si>
  <si>
    <t>PLANNER MENSAL GRAMPEADO KRAFT PREMIUM 1</t>
  </si>
  <si>
    <t>R730KTP1</t>
  </si>
  <si>
    <t>AGENDA DIARIA ENCADERNADA MEDIA KRAFT 1</t>
  </si>
  <si>
    <t>R480KTP1</t>
  </si>
  <si>
    <t>BLOCO ESPIRAL MÉDIO KRAFT PREMIUM 1</t>
  </si>
  <si>
    <t>CÓD.</t>
  </si>
  <si>
    <t>R981KTP1</t>
  </si>
  <si>
    <t>CADERNO GRANDE KRAFT PREMIUM 1</t>
  </si>
  <si>
    <t>UNID.</t>
  </si>
  <si>
    <t>R991KTP1</t>
  </si>
  <si>
    <t>CADERNO MÉDIO KRAFT PREMIUM 1</t>
  </si>
  <si>
    <t>R470KTP1</t>
  </si>
  <si>
    <t>R$ UN. TABELA</t>
  </si>
  <si>
    <t>BLOCO ENCADERNADO KRAFT PREMIUM 1</t>
  </si>
  <si>
    <t>DESCONTO</t>
  </si>
  <si>
    <t>COM (%)</t>
  </si>
  <si>
    <t>xxxx</t>
  </si>
  <si>
    <t>R$ UN. FINAL</t>
  </si>
  <si>
    <t>VLR. TOTAL</t>
  </si>
  <si>
    <t>R698KTP1</t>
  </si>
  <si>
    <t>CADERNO MÉDIO LOMBADA KRAFT PREMIUM 1</t>
  </si>
  <si>
    <t>PEDIDO MÍNIMO</t>
  </si>
  <si>
    <t>R982KTP1</t>
  </si>
  <si>
    <t>CADERNO GRANDE  LOMBADA KRAFT PREMIUM 1</t>
  </si>
  <si>
    <t>R172KTP1</t>
  </si>
  <si>
    <t>CALENDÁRIO PAREDE KRAFT PREMIUM 1</t>
  </si>
  <si>
    <t>R673KTP1</t>
  </si>
  <si>
    <t>CADERNETA MÉDIA OFFSET S/ PAUTA KRAFT PREMIUM 1</t>
  </si>
  <si>
    <t>R10</t>
  </si>
  <si>
    <t>SUPORTE FUME</t>
  </si>
  <si>
    <t>R20</t>
  </si>
  <si>
    <t>SUPORTE CRISTAL</t>
  </si>
  <si>
    <t>R360</t>
  </si>
  <si>
    <t xml:space="preserve">REFIL CAL FINANCEIRO MOD. 360 </t>
  </si>
  <si>
    <t>R501</t>
  </si>
  <si>
    <t xml:space="preserve">REFIL CALENDARIO MESA MOD. 501 </t>
  </si>
  <si>
    <t>R841PT</t>
  </si>
  <si>
    <t>PLANNING PRETO</t>
  </si>
  <si>
    <t>R841SORT</t>
  </si>
  <si>
    <t>PLANNING SORTIDO</t>
  </si>
  <si>
    <t>R715PT</t>
  </si>
  <si>
    <t xml:space="preserve">AGENDA PERMANENTE AMETISTA PRETO </t>
  </si>
  <si>
    <t>R715SORT</t>
  </si>
  <si>
    <t xml:space="preserve">AGENDA PERM AMETISTA SORT </t>
  </si>
  <si>
    <t>R740PT</t>
  </si>
  <si>
    <t>AGENDA DIARIA RUBI PRETO</t>
  </si>
  <si>
    <t>R740SORT</t>
  </si>
  <si>
    <t>AGENDA DIARIA RUBI SORTIDAS</t>
  </si>
  <si>
    <t>R730PT</t>
  </si>
  <si>
    <t>AG DIARIA SAFIRA PRETO</t>
  </si>
  <si>
    <t>R730SORT</t>
  </si>
  <si>
    <t>AGENDA DIARIA SAFIRA SORTIDAS</t>
  </si>
  <si>
    <t>R710PT</t>
  </si>
  <si>
    <t>AGENDA DIARIA ONIX PRETO</t>
  </si>
  <si>
    <t>PCT C/20</t>
  </si>
  <si>
    <t>R710SORT</t>
  </si>
  <si>
    <t>AGENDA DIARIA ONIX SORTIDAS</t>
  </si>
  <si>
    <t>R500PT</t>
  </si>
  <si>
    <t>AGENDA DIARIA GRANADA PRETO</t>
  </si>
  <si>
    <t>R500SORT</t>
  </si>
  <si>
    <t xml:space="preserve">AGENDA DIARIA GRANADA SORTIDAS </t>
  </si>
  <si>
    <t>R750PT</t>
  </si>
  <si>
    <t>AGENDA DIARIA ESMERALDA PRETO</t>
  </si>
  <si>
    <t>R750SORT</t>
  </si>
  <si>
    <t>AG DIA ESMERALDA SORTIDAS</t>
  </si>
  <si>
    <t>R755PT</t>
  </si>
  <si>
    <t xml:space="preserve">AGENDA DIARIA TIME PRETO </t>
  </si>
  <si>
    <t>2 UND</t>
  </si>
  <si>
    <t>R755SORT</t>
  </si>
  <si>
    <t>AGENDA DIARIA TIME SORTIDAS</t>
  </si>
  <si>
    <t>R561PT</t>
  </si>
  <si>
    <t>AGENDA DIARIA MONACO PRETO</t>
  </si>
  <si>
    <t>R561SORT</t>
  </si>
  <si>
    <t xml:space="preserve">AGENDA DIARIA MONACO SORTIDAS </t>
  </si>
  <si>
    <t>R677PT</t>
  </si>
  <si>
    <t xml:space="preserve">SB SEMANAL MARFIM PRETO </t>
  </si>
  <si>
    <t>R677SORT</t>
  </si>
  <si>
    <t>SB SEMANAL MARFIM SORTIDO</t>
  </si>
  <si>
    <t>R975PT</t>
  </si>
  <si>
    <t>AGENDA SEMANAL EXECUTIVE NOTE PRETO</t>
  </si>
  <si>
    <t>R975SORT</t>
  </si>
  <si>
    <t>AGENDA SEMANAL EXECUTIVE NOTE SORTIDAS</t>
  </si>
  <si>
    <t>R551PT</t>
  </si>
  <si>
    <t>AGENDA SEMANAL DIAMANTE PRETO</t>
  </si>
  <si>
    <t>R551SORT</t>
  </si>
  <si>
    <t xml:space="preserve">AGENDA SEMANAL DIAMANTE SORTIDAS </t>
  </si>
  <si>
    <t>R815PT</t>
  </si>
  <si>
    <t xml:space="preserve">AGENDA SEMANAL MALLORCA PRETO </t>
  </si>
  <si>
    <t>R815SORT</t>
  </si>
  <si>
    <t xml:space="preserve">AGENDA SEMANAL MALLORCA SORTIDAS </t>
  </si>
  <si>
    <t>R820PT</t>
  </si>
  <si>
    <t xml:space="preserve">AGENDA SEMANAL SARAGOZA PRETO </t>
  </si>
  <si>
    <t>R820SORT</t>
  </si>
  <si>
    <t xml:space="preserve">AG SEM SARAGOZA SORTIDAS </t>
  </si>
  <si>
    <t>R905PT</t>
  </si>
  <si>
    <t>AGENDA DE BOLSO VIGO PRETO</t>
  </si>
  <si>
    <t>R905SORT</t>
  </si>
  <si>
    <t>AGENDA DE BOLSO VIGO SORTIDAS</t>
  </si>
  <si>
    <t>R910PT</t>
  </si>
  <si>
    <t>AGENDA DE BOLSO MALAGA PRETO</t>
  </si>
  <si>
    <t>R910SORT</t>
  </si>
  <si>
    <t>AGENDA DE BOLSO MALAGA SORTIDAS</t>
  </si>
  <si>
    <t>4 UND</t>
  </si>
  <si>
    <t>6 UND</t>
  </si>
  <si>
    <t>2O UND</t>
  </si>
  <si>
    <t xml:space="preserve">TOTAL </t>
  </si>
  <si>
    <t>-</t>
  </si>
  <si>
    <t>Desconto máximo (%)</t>
  </si>
  <si>
    <t>CONFERÊNCIA:</t>
  </si>
  <si>
    <t>GERÊNCIA:</t>
  </si>
  <si>
    <t>OBSERVAÇÕES:</t>
  </si>
  <si>
    <t>ATENÇÃO : SEMPRE QUE O PEDIDO TIVER ALGUMA PARTICULARIDADE ANOTAR NO CAMPO OBSERVAÇÕES, EXEMPLO : HORÁRIO DE ENTREGA, RESTRIÇÃO DE ALGUM TIPO DE VEÍCULO, DATAS ESPECÍFICAS PARA PAGAMENTO, ETC...</t>
  </si>
  <si>
    <t>www.redoma.com.br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</si>
</sst>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R$ &quot;* #,##0.00_);_(&quot;R$ &quot;* \(#,##0.00\);_(&quot;R$ &quot;* \-??_);_(@_)"/>
    <numFmt numFmtId="165" formatCode="_-&quot;R$&quot;* #,##0.00_-;\-&quot;R$&quot;* #,##0.00_-;_-&quot;R$&quot;* &quot;-&quot;??_-;_-@"/>
    <numFmt numFmtId="166" formatCode="&quot;R$ &quot;#,##0.00"/>
  </numFmts>
  <fonts count="31">
    <font>
      <sz val="10.0"/>
      <color rgb="FF000000"/>
      <name val="Arial"/>
    </font>
    <font>
      <sz val="10.0"/>
      <color theme="1"/>
      <name val="Arial"/>
    </font>
    <font>
      <sz val="10.0"/>
      <color rgb="FF000000"/>
      <name val="System"/>
    </font>
    <font>
      <b/>
      <sz val="11.0"/>
      <color theme="1"/>
      <name val="Calibri"/>
    </font>
    <font>
      <sz val="11.0"/>
      <color theme="1"/>
      <name val="Calibri"/>
    </font>
    <font>
      <sz val="8.0"/>
      <color rgb="FF000000"/>
      <name val="Calibri"/>
    </font>
    <font>
      <sz val="13.0"/>
      <color rgb="FFFFFFFF"/>
      <name val="Calibri"/>
    </font>
    <font>
      <b/>
      <sz val="20.0"/>
      <color rgb="FF000000"/>
      <name val="Calibri"/>
    </font>
    <font>
      <sz val="8.0"/>
      <color rgb="FF000000"/>
      <name val="System"/>
    </font>
    <font>
      <b/>
      <sz val="30.0"/>
      <color rgb="FF808080"/>
      <name val="Calibri"/>
    </font>
    <font>
      <b/>
      <sz val="20.0"/>
      <color rgb="FF808080"/>
      <name val="Calibri"/>
    </font>
    <font>
      <b/>
      <sz val="11.0"/>
      <color rgb="FF000000"/>
      <name val="Calibri"/>
    </font>
    <font/>
    <font>
      <b/>
      <sz val="10.0"/>
      <color rgb="FF000000"/>
      <name val="Calibri"/>
    </font>
    <font>
      <b/>
      <sz val="10.0"/>
      <color theme="1"/>
      <name val="Calibri"/>
    </font>
    <font>
      <sz val="10.0"/>
      <color theme="1"/>
      <name val="Calibri"/>
    </font>
    <font>
      <b/>
      <sz val="10.0"/>
      <color rgb="FF008000"/>
      <name val="Calibri"/>
    </font>
    <font>
      <sz val="9.0"/>
      <color rgb="FF000000"/>
      <name val="Calibri"/>
    </font>
    <font>
      <b/>
      <u/>
      <sz val="10.0"/>
      <color rgb="FF0000FF"/>
      <name val="Arial"/>
    </font>
    <font>
      <b/>
      <sz val="9.0"/>
      <color rgb="FF000000"/>
      <name val="Calibri"/>
    </font>
    <font>
      <sz val="10.0"/>
      <color rgb="FF000000"/>
      <name val="Calibri"/>
    </font>
    <font>
      <b/>
      <sz val="10.0"/>
      <color rgb="FF00B050"/>
      <name val="Calibri"/>
    </font>
    <font>
      <sz val="10.0"/>
      <color rgb="FFFF0000"/>
      <name val="Arial"/>
    </font>
    <font>
      <sz val="12.0"/>
      <color theme="1"/>
      <name val="Calibri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b/>
      <sz val="11.0"/>
      <color rgb="FFFF0000"/>
      <name val="Calibri"/>
    </font>
    <font>
      <b/>
      <sz val="11.0"/>
      <color rgb="FF008000"/>
      <name val="Calibri"/>
    </font>
    <font>
      <u/>
      <sz val="12.0"/>
      <color rgb="FF0000FF"/>
      <name val="Calibri"/>
    </font>
    <font>
      <b/>
      <sz val="8.0"/>
      <color rgb="FF808080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3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0" fillId="0" fontId="2" numFmtId="0" xfId="0" applyFont="1"/>
    <xf borderId="1" fillId="0" fontId="1" numFmtId="164" xfId="0" applyAlignment="1" applyBorder="1" applyFont="1" applyNumberFormat="1">
      <alignment horizontal="center"/>
    </xf>
    <xf borderId="2" fillId="2" fontId="3" numFmtId="0" xfId="0" applyBorder="1" applyFill="1" applyFont="1"/>
    <xf borderId="1" fillId="3" fontId="4" numFmtId="0" xfId="0" applyAlignment="1" applyBorder="1" applyFill="1" applyFont="1">
      <alignment horizontal="left"/>
    </xf>
    <xf borderId="1" fillId="3" fontId="4" numFmtId="0" xfId="0" applyBorder="1" applyFont="1"/>
    <xf borderId="1" fillId="0" fontId="4" numFmtId="0" xfId="0" applyAlignment="1" applyBorder="1" applyFont="1">
      <alignment horizontal="left" vertical="center"/>
    </xf>
    <xf borderId="0" fillId="0" fontId="5" numFmtId="0" xfId="0" applyAlignment="1" applyFont="1">
      <alignment vertical="top"/>
    </xf>
    <xf borderId="3" fillId="4" fontId="6" numFmtId="0" xfId="0" applyAlignment="1" applyBorder="1" applyFill="1" applyFont="1">
      <alignment shrinkToFit="0" vertical="top" wrapText="1"/>
    </xf>
    <xf borderId="0" fillId="0" fontId="7" numFmtId="0" xfId="0" applyAlignment="1" applyFont="1">
      <alignment vertical="top"/>
    </xf>
    <xf borderId="1" fillId="0" fontId="4" numFmtId="0" xfId="0" applyBorder="1" applyFont="1"/>
    <xf borderId="1" fillId="0" fontId="4" numFmtId="0" xfId="0" applyAlignment="1" applyBorder="1" applyFont="1">
      <alignment horizontal="left"/>
    </xf>
    <xf borderId="1" fillId="3" fontId="4" numFmtId="165" xfId="0" applyBorder="1" applyFont="1" applyNumberFormat="1"/>
    <xf borderId="0" fillId="0" fontId="8" numFmtId="0" xfId="0" applyFont="1"/>
    <xf borderId="1" fillId="0" fontId="4" numFmtId="165" xfId="0" applyBorder="1" applyFont="1" applyNumberFormat="1"/>
    <xf borderId="4" fillId="0" fontId="4" numFmtId="0" xfId="0" applyAlignment="1" applyBorder="1" applyFont="1">
      <alignment shrinkToFit="0" vertical="top" wrapText="1"/>
    </xf>
    <xf borderId="5" fillId="0" fontId="9" numFmtId="0" xfId="0" applyAlignment="1" applyBorder="1" applyFont="1">
      <alignment vertical="top"/>
    </xf>
    <xf borderId="0" fillId="0" fontId="10" numFmtId="0" xfId="0" applyAlignment="1" applyFont="1">
      <alignment vertical="top"/>
    </xf>
    <xf borderId="6" fillId="5" fontId="11" numFmtId="0" xfId="0" applyAlignment="1" applyBorder="1" applyFill="1" applyFont="1">
      <alignment vertical="top"/>
    </xf>
    <xf borderId="7" fillId="0" fontId="12" numFmtId="0" xfId="0" applyBorder="1" applyFont="1"/>
    <xf borderId="8" fillId="0" fontId="12" numFmtId="0" xfId="0" applyBorder="1" applyFont="1"/>
    <xf borderId="9" fillId="6" fontId="13" numFmtId="0" xfId="0" applyAlignment="1" applyBorder="1" applyFill="1" applyFont="1">
      <alignment vertical="top"/>
    </xf>
    <xf borderId="10" fillId="6" fontId="13" numFmtId="0" xfId="0" applyAlignment="1" applyBorder="1" applyFont="1">
      <alignment vertical="top"/>
    </xf>
    <xf borderId="11" fillId="0" fontId="12" numFmtId="0" xfId="0" applyBorder="1" applyFont="1"/>
    <xf borderId="12" fillId="0" fontId="12" numFmtId="0" xfId="0" applyBorder="1" applyFont="1"/>
    <xf borderId="10" fillId="0" fontId="14" numFmtId="0" xfId="0" applyAlignment="1" applyBorder="1" applyFont="1">
      <alignment vertical="top"/>
    </xf>
    <xf borderId="0" fillId="0" fontId="15" numFmtId="0" xfId="0" applyAlignment="1" applyFont="1">
      <alignment vertical="top"/>
    </xf>
    <xf borderId="13" fillId="6" fontId="13" numFmtId="0" xfId="0" applyAlignment="1" applyBorder="1" applyFont="1">
      <alignment vertical="top"/>
    </xf>
    <xf borderId="0" fillId="0" fontId="16" numFmtId="3" xfId="0" applyAlignment="1" applyFont="1" applyNumberFormat="1">
      <alignment vertical="top"/>
    </xf>
    <xf borderId="14" fillId="0" fontId="13" numFmtId="0" xfId="0" applyAlignment="1" applyBorder="1" applyFont="1">
      <alignment vertical="top"/>
    </xf>
    <xf borderId="15" fillId="7" fontId="11" numFmtId="0" xfId="0" applyAlignment="1" applyBorder="1" applyFill="1" applyFont="1">
      <alignment vertical="top"/>
    </xf>
    <xf borderId="16" fillId="7" fontId="11" numFmtId="0" xfId="0" applyAlignment="1" applyBorder="1" applyFont="1">
      <alignment vertical="top"/>
    </xf>
    <xf borderId="17" fillId="7" fontId="11" numFmtId="0" xfId="0" applyAlignment="1" applyBorder="1" applyFont="1">
      <alignment vertical="top"/>
    </xf>
    <xf borderId="1" fillId="6" fontId="13" numFmtId="0" xfId="0" applyAlignment="1" applyBorder="1" applyFont="1">
      <alignment vertical="top"/>
    </xf>
    <xf borderId="6" fillId="6" fontId="13" numFmtId="0" xfId="0" applyAlignment="1" applyBorder="1" applyFont="1">
      <alignment vertical="top"/>
    </xf>
    <xf borderId="0" fillId="0" fontId="17" numFmtId="0" xfId="0" applyAlignment="1" applyFont="1">
      <alignment vertical="top"/>
    </xf>
    <xf borderId="6" fillId="6" fontId="16" numFmtId="49" xfId="0" applyAlignment="1" applyBorder="1" applyFont="1" applyNumberFormat="1">
      <alignment vertical="top"/>
    </xf>
    <xf borderId="1" fillId="6" fontId="14" numFmtId="4" xfId="0" applyAlignment="1" applyBorder="1" applyFont="1" applyNumberFormat="1">
      <alignment vertical="top"/>
    </xf>
    <xf borderId="6" fillId="0" fontId="16" numFmtId="49" xfId="0" applyAlignment="1" applyBorder="1" applyFont="1" applyNumberFormat="1">
      <alignment vertical="top"/>
    </xf>
    <xf borderId="6" fillId="6" fontId="16" numFmtId="0" xfId="0" applyAlignment="1" applyBorder="1" applyFont="1">
      <alignment vertical="top"/>
    </xf>
    <xf borderId="1" fillId="0" fontId="14" numFmtId="0" xfId="0" applyAlignment="1" applyBorder="1" applyFont="1">
      <alignment vertical="top"/>
    </xf>
    <xf borderId="6" fillId="0" fontId="14" numFmtId="0" xfId="0" applyAlignment="1" applyBorder="1" applyFont="1">
      <alignment vertical="top"/>
    </xf>
    <xf borderId="1" fillId="0" fontId="13" numFmtId="0" xfId="0" applyAlignment="1" applyBorder="1" applyFont="1">
      <alignment vertical="top"/>
    </xf>
    <xf borderId="6" fillId="6" fontId="16" numFmtId="4" xfId="0" applyAlignment="1" applyBorder="1" applyFont="1" applyNumberFormat="1">
      <alignment vertical="top"/>
    </xf>
    <xf borderId="1" fillId="6" fontId="16" numFmtId="4" xfId="0" applyAlignment="1" applyBorder="1" applyFont="1" applyNumberFormat="1">
      <alignment vertical="top"/>
    </xf>
    <xf borderId="1" fillId="6" fontId="14" numFmtId="0" xfId="0" applyAlignment="1" applyBorder="1" applyFont="1">
      <alignment vertical="top"/>
    </xf>
    <xf borderId="1" fillId="6" fontId="16" numFmtId="0" xfId="0" applyAlignment="1" applyBorder="1" applyFont="1">
      <alignment vertical="top"/>
    </xf>
    <xf borderId="1" fillId="8" fontId="13" numFmtId="0" xfId="0" applyAlignment="1" applyBorder="1" applyFill="1" applyFont="1">
      <alignment vertical="top"/>
    </xf>
    <xf borderId="6" fillId="8" fontId="18" numFmtId="0" xfId="0" applyAlignment="1" applyBorder="1" applyFont="1">
      <alignment vertical="top"/>
    </xf>
    <xf borderId="1" fillId="8" fontId="14" numFmtId="0" xfId="0" applyAlignment="1" applyBorder="1" applyFont="1">
      <alignment vertical="top"/>
    </xf>
    <xf borderId="6" fillId="8" fontId="16" numFmtId="0" xfId="0" applyAlignment="1" applyBorder="1" applyFont="1">
      <alignment vertical="top"/>
    </xf>
    <xf borderId="6" fillId="0" fontId="13" numFmtId="0" xfId="0" applyAlignment="1" applyBorder="1" applyFont="1">
      <alignment vertical="top"/>
    </xf>
    <xf borderId="0" fillId="0" fontId="19" numFmtId="0" xfId="0" applyAlignment="1" applyFont="1">
      <alignment vertical="top"/>
    </xf>
    <xf borderId="6" fillId="0" fontId="16" numFmtId="0" xfId="0" applyAlignment="1" applyBorder="1" applyFont="1">
      <alignment vertical="top"/>
    </xf>
    <xf borderId="1" fillId="5" fontId="11" numFmtId="0" xfId="0" applyAlignment="1" applyBorder="1" applyFont="1">
      <alignment vertical="top"/>
    </xf>
    <xf borderId="1" fillId="5" fontId="13" numFmtId="49" xfId="0" applyAlignment="1" applyBorder="1" applyFont="1" applyNumberFormat="1">
      <alignment shrinkToFit="0" vertical="top" wrapText="1"/>
    </xf>
    <xf borderId="1" fillId="5" fontId="13" numFmtId="0" xfId="0" applyAlignment="1" applyBorder="1" applyFont="1">
      <alignment shrinkToFit="0" vertical="top" wrapText="1"/>
    </xf>
    <xf borderId="6" fillId="9" fontId="13" numFmtId="0" xfId="0" applyAlignment="1" applyBorder="1" applyFill="1" applyFont="1">
      <alignment shrinkToFit="0" vertical="top" wrapText="1"/>
    </xf>
    <xf borderId="1" fillId="9" fontId="13" numFmtId="0" xfId="0" applyAlignment="1" applyBorder="1" applyFont="1">
      <alignment shrinkToFit="0" vertical="top" wrapText="1"/>
    </xf>
    <xf borderId="0" fillId="0" fontId="20" numFmtId="0" xfId="0" applyAlignment="1" applyFont="1">
      <alignment shrinkToFit="0" vertical="top" wrapText="1"/>
    </xf>
    <xf borderId="0" fillId="10" fontId="13" numFmtId="0" xfId="0" applyAlignment="1" applyFill="1" applyFont="1">
      <alignment horizontal="center" readingOrder="0" shrinkToFit="0" vertical="top" wrapText="1"/>
    </xf>
    <xf borderId="1" fillId="0" fontId="21" numFmtId="0" xfId="0" applyAlignment="1" applyBorder="1" applyFont="1">
      <alignment vertical="top"/>
    </xf>
    <xf borderId="1" fillId="0" fontId="21" numFmtId="3" xfId="0" applyAlignment="1" applyBorder="1" applyFont="1" applyNumberFormat="1">
      <alignment readingOrder="0" vertical="top"/>
    </xf>
    <xf borderId="6" fillId="0" fontId="21" numFmtId="0" xfId="0" applyAlignment="1" applyBorder="1" applyFont="1">
      <alignment shrinkToFit="0" vertical="top" wrapText="1"/>
    </xf>
    <xf borderId="1" fillId="0" fontId="21" numFmtId="164" xfId="0" applyAlignment="1" applyBorder="1" applyFont="1" applyNumberFormat="1">
      <alignment vertical="top"/>
    </xf>
    <xf borderId="1" fillId="0" fontId="21" numFmtId="4" xfId="0" applyAlignment="1" applyBorder="1" applyFont="1" applyNumberFormat="1">
      <alignment vertical="top"/>
    </xf>
    <xf borderId="1" fillId="0" fontId="21" numFmtId="166" xfId="0" applyAlignment="1" applyBorder="1" applyFont="1" applyNumberFormat="1">
      <alignment vertical="top"/>
    </xf>
    <xf borderId="0" fillId="0" fontId="17" numFmtId="166" xfId="0" applyAlignment="1" applyFont="1" applyNumberFormat="1">
      <alignment vertical="top"/>
    </xf>
    <xf borderId="1" fillId="0" fontId="17" numFmtId="0" xfId="0" applyAlignment="1" applyBorder="1" applyFont="1">
      <alignment horizontal="center" readingOrder="0"/>
    </xf>
    <xf borderId="1" fillId="0" fontId="21" numFmtId="3" xfId="0" applyAlignment="1" applyBorder="1" applyFont="1" applyNumberFormat="1">
      <alignment vertical="top"/>
    </xf>
    <xf borderId="1" fillId="0" fontId="17" numFmtId="0" xfId="0" applyAlignment="1" applyBorder="1" applyFont="1">
      <alignment horizontal="center" readingOrder="0" vertical="top"/>
    </xf>
    <xf borderId="0" fillId="0" fontId="22" numFmtId="0" xfId="0" applyAlignment="1" applyFont="1">
      <alignment horizontal="center" vertical="center"/>
    </xf>
    <xf borderId="18" fillId="2" fontId="4" numFmtId="0" xfId="0" applyBorder="1" applyFont="1"/>
    <xf borderId="0" fillId="0" fontId="2" numFmtId="49" xfId="0" applyFont="1" applyNumberFormat="1"/>
    <xf borderId="19" fillId="2" fontId="4" numFmtId="0" xfId="0" applyBorder="1" applyFont="1"/>
    <xf borderId="1" fillId="2" fontId="1" numFmtId="164" xfId="0" applyAlignment="1" applyBorder="1" applyFont="1" applyNumberFormat="1">
      <alignment horizontal="center" vertical="center"/>
    </xf>
    <xf borderId="0" fillId="0" fontId="22" numFmtId="0" xfId="0" applyFont="1"/>
    <xf borderId="1" fillId="5" fontId="3" numFmtId="0" xfId="0" applyAlignment="1" applyBorder="1" applyFont="1">
      <alignment vertical="top"/>
    </xf>
    <xf borderId="1" fillId="5" fontId="14" numFmtId="3" xfId="0" applyAlignment="1" applyBorder="1" applyFont="1" applyNumberFormat="1">
      <alignment vertical="top"/>
    </xf>
    <xf borderId="6" fillId="5" fontId="14" numFmtId="0" xfId="0" applyAlignment="1" applyBorder="1" applyFont="1">
      <alignment vertical="top"/>
    </xf>
    <xf borderId="1" fillId="5" fontId="14" numFmtId="166" xfId="0" applyAlignment="1" applyBorder="1" applyFont="1" applyNumberFormat="1">
      <alignment vertical="top"/>
    </xf>
    <xf borderId="1" fillId="5" fontId="14" numFmtId="2" xfId="0" applyAlignment="1" applyBorder="1" applyFont="1" applyNumberFormat="1">
      <alignment vertical="top"/>
    </xf>
    <xf borderId="1" fillId="5" fontId="14" numFmtId="164" xfId="0" applyAlignment="1" applyBorder="1" applyFont="1" applyNumberFormat="1">
      <alignment vertical="top"/>
    </xf>
    <xf borderId="0" fillId="0" fontId="17" numFmtId="0" xfId="0" applyAlignment="1" applyFont="1">
      <alignment horizontal="center" vertical="top"/>
    </xf>
    <xf borderId="20" fillId="11" fontId="11" numFmtId="0" xfId="0" applyAlignment="1" applyBorder="1" applyFill="1" applyFont="1">
      <alignment vertical="top"/>
    </xf>
    <xf borderId="21" fillId="11" fontId="11" numFmtId="0" xfId="0" applyAlignment="1" applyBorder="1" applyFont="1">
      <alignment vertical="top"/>
    </xf>
    <xf borderId="1" fillId="11" fontId="23" numFmtId="1" xfId="0" applyAlignment="1" applyBorder="1" applyFont="1" applyNumberFormat="1">
      <alignment vertical="top"/>
    </xf>
    <xf borderId="20" fillId="6" fontId="24" numFmtId="1" xfId="0" applyAlignment="1" applyBorder="1" applyFont="1" applyNumberFormat="1">
      <alignment vertical="top"/>
    </xf>
    <xf borderId="21" fillId="6" fontId="25" numFmtId="1" xfId="0" applyAlignment="1" applyBorder="1" applyFont="1" applyNumberFormat="1">
      <alignment vertical="top"/>
    </xf>
    <xf borderId="22" fillId="6" fontId="26" numFmtId="1" xfId="0" applyAlignment="1" applyBorder="1" applyFont="1" applyNumberFormat="1">
      <alignment vertical="top"/>
    </xf>
    <xf borderId="18" fillId="6" fontId="17" numFmtId="0" xfId="0" applyAlignment="1" applyBorder="1" applyFont="1">
      <alignment vertical="top"/>
    </xf>
    <xf borderId="23" fillId="6" fontId="17" numFmtId="0" xfId="0" applyAlignment="1" applyBorder="1" applyFont="1">
      <alignment vertical="top"/>
    </xf>
    <xf borderId="2" fillId="6" fontId="11" numFmtId="0" xfId="0" applyAlignment="1" applyBorder="1" applyFont="1">
      <alignment shrinkToFit="0" vertical="top" wrapText="1"/>
    </xf>
    <xf borderId="24" fillId="6" fontId="11" numFmtId="0" xfId="0" applyAlignment="1" applyBorder="1" applyFont="1">
      <alignment shrinkToFit="0" vertical="top" wrapText="1"/>
    </xf>
    <xf borderId="25" fillId="0" fontId="12" numFmtId="0" xfId="0" applyBorder="1" applyFont="1"/>
    <xf borderId="26" fillId="0" fontId="12" numFmtId="0" xfId="0" applyBorder="1" applyFont="1"/>
    <xf borderId="1" fillId="6" fontId="11" numFmtId="0" xfId="0" applyAlignment="1" applyBorder="1" applyFont="1">
      <alignment shrinkToFit="0" vertical="top" wrapText="1"/>
    </xf>
    <xf borderId="7" fillId="6" fontId="11" numFmtId="0" xfId="0" applyAlignment="1" applyBorder="1" applyFont="1">
      <alignment shrinkToFit="0" vertical="top" wrapText="1"/>
    </xf>
    <xf borderId="27" fillId="6" fontId="11" numFmtId="0" xfId="0" applyAlignment="1" applyBorder="1" applyFont="1">
      <alignment shrinkToFit="0" vertical="top" wrapText="1"/>
    </xf>
    <xf borderId="28" fillId="0" fontId="12" numFmtId="0" xfId="0" applyBorder="1" applyFont="1"/>
    <xf borderId="24" fillId="6" fontId="11" numFmtId="0" xfId="0" applyAlignment="1" applyBorder="1" applyFont="1">
      <alignment textRotation="30" vertical="top"/>
    </xf>
    <xf borderId="6" fillId="6" fontId="11" numFmtId="0" xfId="0" applyAlignment="1" applyBorder="1" applyFont="1">
      <alignment textRotation="30" vertical="top"/>
    </xf>
    <xf borderId="24" fillId="11" fontId="27" numFmtId="0" xfId="0" applyAlignment="1" applyBorder="1" applyFont="1">
      <alignment shrinkToFit="0" vertical="top" wrapText="1"/>
    </xf>
    <xf borderId="29" fillId="0" fontId="11" numFmtId="0" xfId="0" applyAlignment="1" applyBorder="1" applyFont="1">
      <alignment textRotation="30" vertical="top"/>
    </xf>
    <xf borderId="29" fillId="0" fontId="28" numFmtId="0" xfId="0" applyAlignment="1" applyBorder="1" applyFont="1">
      <alignment shrinkToFit="0" vertical="top" wrapText="1"/>
    </xf>
    <xf borderId="0" fillId="0" fontId="29" numFmtId="0" xfId="0" applyAlignment="1" applyFont="1">
      <alignment vertical="top"/>
    </xf>
    <xf borderId="0" fillId="0" fontId="30" numFmtId="0" xfId="0" applyAlignment="1" applyFont="1">
      <alignment vertical="top"/>
    </xf>
  </cellXfs>
  <cellStyles count="1">
    <cellStyle xfId="0" name="Normal" builtinId="0"/>
  </cellStyles>
  <dxfs count="3">
    <dxf>
      <font>
        <color rgb="FFFF0000"/>
      </font>
      <fill>
        <patternFill patternType="none"/>
      </fill>
      <border/>
    </dxf>
    <dxf>
      <font>
        <color rgb="FF00B050"/>
      </font>
      <fill>
        <patternFill patternType="none"/>
      </fill>
      <border/>
    </dxf>
    <dxf>
      <font>
        <b/>
        <color theme="0"/>
      </font>
      <fill>
        <patternFill patternType="solid">
          <fgColor theme="1"/>
          <bgColor theme="1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219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133350</xdr:colOff>
      <xdr:row>219</xdr:row>
      <xdr:rowOff>0</xdr:rowOff>
    </xdr:from>
    <xdr:ext cx="57150" cy="209550"/>
    <xdr:sp>
      <xdr:nvSpPr>
        <xdr:cNvPr id="4" name="Shape 4"/>
        <xdr:cNvSpPr txBox="1"/>
      </xdr:nvSpPr>
      <xdr:spPr>
        <a:xfrm>
          <a:off x="5317425" y="3675225"/>
          <a:ext cx="57150" cy="2095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104775</xdr:colOff>
      <xdr:row>219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11</xdr:col>
      <xdr:colOff>0</xdr:colOff>
      <xdr:row>1</xdr:row>
      <xdr:rowOff>0</xdr:rowOff>
    </xdr:from>
    <xdr:ext cx="381000" cy="4953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www.redoma.com.br/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5.71"/>
    <col customWidth="1" min="3" max="26" width="11.43"/>
  </cols>
  <sheetData>
    <row r="1" ht="12.75" customHeight="1">
      <c r="A1" s="1"/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1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6" t="s">
        <v>2</v>
      </c>
      <c r="B3" s="14">
        <v>7.85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6" t="s">
        <v>4</v>
      </c>
      <c r="B4" s="14">
        <v>11.92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8" t="s">
        <v>6</v>
      </c>
      <c r="B5" s="16">
        <v>17.49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8" t="s">
        <v>8</v>
      </c>
      <c r="B6" s="16">
        <v>17.65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0" customHeight="1">
      <c r="A7" s="8" t="s">
        <v>11</v>
      </c>
      <c r="B7" s="16">
        <v>9.61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12" t="s">
        <v>13</v>
      </c>
      <c r="B8" s="16">
        <v>16.51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12" t="s">
        <v>15</v>
      </c>
      <c r="B9" s="16">
        <v>18.66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12" t="s">
        <v>17</v>
      </c>
      <c r="B10" s="16">
        <v>17.99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12" t="s">
        <v>19</v>
      </c>
      <c r="B11" s="16">
        <v>11.28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12" t="s">
        <v>21</v>
      </c>
      <c r="B12" s="16">
        <v>15.99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5" customHeight="1">
      <c r="A13" s="12" t="s">
        <v>23</v>
      </c>
      <c r="B13" s="16">
        <v>8.33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12" t="s">
        <v>25</v>
      </c>
      <c r="B14" s="16">
        <v>8.77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12" t="s">
        <v>27</v>
      </c>
      <c r="B15" s="16">
        <v>14.88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2" t="s">
        <v>29</v>
      </c>
      <c r="B16" s="16">
        <v>11.3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13" t="s">
        <v>31</v>
      </c>
      <c r="B17" s="16">
        <v>13.42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2" t="s">
        <v>33</v>
      </c>
      <c r="B18" s="16">
        <v>19.02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12" t="s">
        <v>35</v>
      </c>
      <c r="B19" s="16">
        <v>19.02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12" t="s">
        <v>37</v>
      </c>
      <c r="B20" s="16">
        <v>5.55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12" t="s">
        <v>39</v>
      </c>
      <c r="B21" s="16">
        <v>19.02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12" t="s">
        <v>41</v>
      </c>
      <c r="B22" s="16">
        <v>9.27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2" t="s">
        <v>43</v>
      </c>
      <c r="B23" s="16">
        <v>16.51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12" t="s">
        <v>45</v>
      </c>
      <c r="B24" s="16">
        <v>14.88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12" t="s">
        <v>47</v>
      </c>
      <c r="B25" s="16">
        <v>11.3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0" customHeight="1">
      <c r="A26" s="13" t="s">
        <v>49</v>
      </c>
      <c r="B26" s="16">
        <v>13.42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0" customHeight="1">
      <c r="A27" s="12" t="s">
        <v>51</v>
      </c>
      <c r="B27" s="16">
        <v>8.33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12" t="s">
        <v>53</v>
      </c>
      <c r="B28" s="16">
        <v>11.28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8" t="s">
        <v>55</v>
      </c>
      <c r="B29" s="16">
        <v>17.65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2" t="s">
        <v>57</v>
      </c>
      <c r="B30" s="16">
        <v>8.21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12" t="s">
        <v>59</v>
      </c>
      <c r="B31" s="16">
        <v>27.38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2" t="s">
        <v>61</v>
      </c>
      <c r="B32" s="16">
        <v>5.55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2" t="s">
        <v>63</v>
      </c>
      <c r="B33" s="16">
        <v>19.02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2" t="s">
        <v>65</v>
      </c>
      <c r="B34" s="16">
        <v>9.27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12" t="s">
        <v>67</v>
      </c>
      <c r="B35" s="16">
        <v>16.51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12" t="s">
        <v>69</v>
      </c>
      <c r="B36" s="16">
        <v>14.88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2" t="s">
        <v>71</v>
      </c>
      <c r="B37" s="16">
        <v>11.3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13" t="s">
        <v>73</v>
      </c>
      <c r="B38" s="16">
        <v>13.42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12" t="s">
        <v>75</v>
      </c>
      <c r="B39" s="16">
        <v>8.33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12" t="s">
        <v>77</v>
      </c>
      <c r="B40" s="16">
        <v>11.28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8" t="s">
        <v>79</v>
      </c>
      <c r="B41" s="16">
        <v>17.65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12" t="s">
        <v>81</v>
      </c>
      <c r="B42" s="16">
        <v>8.21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2" t="s">
        <v>83</v>
      </c>
      <c r="B43" s="16">
        <v>27.38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2" t="s">
        <v>85</v>
      </c>
      <c r="B44" s="16">
        <v>5.55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2" t="s">
        <v>87</v>
      </c>
      <c r="B45" s="16">
        <v>19.02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2" t="s">
        <v>89</v>
      </c>
      <c r="B46" s="16">
        <v>9.27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12" t="s">
        <v>91</v>
      </c>
      <c r="B47" s="16">
        <v>16.51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2" t="s">
        <v>93</v>
      </c>
      <c r="B48" s="16">
        <v>14.88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2" t="s">
        <v>95</v>
      </c>
      <c r="B49" s="16">
        <v>11.3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3.5" customHeight="1">
      <c r="A50" s="13" t="s">
        <v>97</v>
      </c>
      <c r="B50" s="16">
        <v>13.42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12" t="s">
        <v>99</v>
      </c>
      <c r="B51" s="16">
        <v>8.33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3.5" customHeight="1">
      <c r="A52" s="12" t="s">
        <v>101</v>
      </c>
      <c r="B52" s="16">
        <v>11.28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8" t="s">
        <v>103</v>
      </c>
      <c r="B53" s="16">
        <v>17.65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12" t="s">
        <v>105</v>
      </c>
      <c r="B54" s="16">
        <v>8.21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12" t="s">
        <v>107</v>
      </c>
      <c r="B55" s="16">
        <v>27.38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8" t="s">
        <v>109</v>
      </c>
      <c r="B56" s="16">
        <v>19.62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8" t="s">
        <v>111</v>
      </c>
      <c r="B57" s="16">
        <v>16.53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12" t="s">
        <v>113</v>
      </c>
      <c r="B58" s="16">
        <v>10.13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12" t="s">
        <v>115</v>
      </c>
      <c r="B59" s="16">
        <v>28.57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12" t="s">
        <v>117</v>
      </c>
      <c r="B60" s="16">
        <v>8.33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12" t="s">
        <v>119</v>
      </c>
      <c r="B61" s="16">
        <v>17.65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12" t="s">
        <v>121</v>
      </c>
      <c r="B62" s="16">
        <v>15.99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12" t="s">
        <v>123</v>
      </c>
      <c r="B63" s="16">
        <v>16.5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12" t="s">
        <v>126</v>
      </c>
      <c r="B64" s="16">
        <v>12.91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12" t="s">
        <v>128</v>
      </c>
      <c r="B65" s="16">
        <v>16.32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12" t="s">
        <v>130</v>
      </c>
      <c r="B66" s="16">
        <v>15.12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8" t="s">
        <v>132</v>
      </c>
      <c r="B67" s="16">
        <v>17.49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8" t="s">
        <v>135</v>
      </c>
      <c r="B68" s="16">
        <v>16.53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12" t="s">
        <v>137</v>
      </c>
      <c r="B69" s="16">
        <v>17.65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12" t="s">
        <v>140</v>
      </c>
      <c r="B70" s="16">
        <v>15.99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12" t="s">
        <v>142</v>
      </c>
      <c r="B71" s="16">
        <v>15.12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12" t="s">
        <v>144</v>
      </c>
      <c r="B72" s="16">
        <v>12.91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12" t="s">
        <v>147</v>
      </c>
      <c r="B73" s="16">
        <v>22.54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12" t="s">
        <v>150</v>
      </c>
      <c r="B74" s="16">
        <v>18.66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12" t="s">
        <v>154</v>
      </c>
      <c r="B75" s="16">
        <v>17.99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12" t="s">
        <v>156</v>
      </c>
      <c r="B76" s="16">
        <v>16.51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12" t="s">
        <v>159</v>
      </c>
      <c r="B77" s="16">
        <v>16.5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12" t="s">
        <v>162</v>
      </c>
      <c r="B78" s="16">
        <v>19.82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13" t="s">
        <v>164</v>
      </c>
      <c r="B79" s="16">
        <v>14.76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8" t="s">
        <v>167</v>
      </c>
      <c r="B80" s="16">
        <v>11.92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12" t="s">
        <v>170</v>
      </c>
      <c r="B81" s="16">
        <v>18.23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12" t="s">
        <v>175</v>
      </c>
      <c r="B82" s="16">
        <v>14.64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8" t="s">
        <v>178</v>
      </c>
      <c r="B83" s="16">
        <v>17.92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8" t="s">
        <v>180</v>
      </c>
      <c r="B84" s="16">
        <v>17.65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8" t="s">
        <v>182</v>
      </c>
      <c r="B85" s="16">
        <v>9.61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12" t="s">
        <v>185</v>
      </c>
      <c r="B86" s="16">
        <v>8.33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12" t="s">
        <v>188</v>
      </c>
      <c r="B87" s="16">
        <v>17.65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12" t="s">
        <v>190</v>
      </c>
      <c r="B88" s="16">
        <v>15.99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12" t="s">
        <v>192</v>
      </c>
      <c r="B89" s="16">
        <v>18.23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12" t="s">
        <v>195</v>
      </c>
      <c r="B90" s="16">
        <v>11.28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12" t="s">
        <v>198</v>
      </c>
      <c r="B91" s="16">
        <v>19.36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12" t="s">
        <v>200</v>
      </c>
      <c r="B92" s="16">
        <v>10.13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12" t="s">
        <v>203</v>
      </c>
      <c r="B93" s="16">
        <v>28.57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12" t="s">
        <v>206</v>
      </c>
      <c r="B94" s="16">
        <v>12.91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12" t="s">
        <v>209</v>
      </c>
      <c r="B95" s="16">
        <v>22.54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12" t="s">
        <v>211</v>
      </c>
      <c r="B96" s="16">
        <v>12.51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8" t="s">
        <v>213</v>
      </c>
      <c r="B97" s="16">
        <v>11.92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3.5" customHeight="1">
      <c r="A98" s="12" t="s">
        <v>217</v>
      </c>
      <c r="B98" s="16">
        <v>16.32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12" t="s">
        <v>220</v>
      </c>
      <c r="B99" s="16">
        <v>15.12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8" t="s">
        <v>222</v>
      </c>
      <c r="B100" s="16">
        <v>17.49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8" t="s">
        <v>225</v>
      </c>
      <c r="B101" s="16">
        <v>19.62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12" t="s">
        <v>227</v>
      </c>
      <c r="B102" s="16">
        <v>15.99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0" customHeight="1">
      <c r="A103" s="12" t="s">
        <v>230</v>
      </c>
      <c r="B103" s="16">
        <v>14.88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12" t="s">
        <v>233</v>
      </c>
      <c r="B104" s="16">
        <v>16.51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12" t="s">
        <v>235</v>
      </c>
      <c r="B105" s="16">
        <v>12.91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12" t="s">
        <v>238</v>
      </c>
      <c r="B106" s="16">
        <v>22.54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0" customHeight="1">
      <c r="A107" s="8" t="s">
        <v>240</v>
      </c>
      <c r="B107" s="16">
        <v>17.56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12" t="s">
        <v>242</v>
      </c>
      <c r="B108" s="16">
        <v>19.36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12" t="s">
        <v>244</v>
      </c>
      <c r="B109" s="16">
        <v>16.5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12" t="s">
        <v>246</v>
      </c>
      <c r="B110" s="16">
        <v>17.65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12" t="s">
        <v>248</v>
      </c>
      <c r="B111" s="16">
        <v>12.51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12" t="s">
        <v>250</v>
      </c>
      <c r="B112" s="16">
        <v>18.23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12" t="s">
        <v>252</v>
      </c>
      <c r="B113" s="16">
        <v>14.64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12" t="s">
        <v>254</v>
      </c>
      <c r="B114" s="16">
        <v>16.95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12" t="s">
        <v>256</v>
      </c>
      <c r="B115" s="16">
        <v>7.85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12" t="s">
        <v>258</v>
      </c>
      <c r="B116" s="16">
        <v>15.99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12" t="s">
        <v>261</v>
      </c>
      <c r="B117" s="16">
        <v>17.52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12" t="s">
        <v>263</v>
      </c>
      <c r="B118" s="16">
        <v>10.13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0" customHeight="1">
      <c r="A119" s="12" t="s">
        <v>265</v>
      </c>
      <c r="B119" s="16">
        <v>9.27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0" customHeight="1">
      <c r="A120" s="12" t="s">
        <v>267</v>
      </c>
      <c r="B120" s="16">
        <v>18.23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0" customHeight="1">
      <c r="A121" s="12" t="s">
        <v>269</v>
      </c>
      <c r="B121" s="16">
        <v>16.5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12" t="s">
        <v>271</v>
      </c>
      <c r="B122" s="16">
        <v>18.53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12" t="s">
        <v>273</v>
      </c>
      <c r="B123" s="16">
        <v>12.59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13" t="s">
        <v>275</v>
      </c>
      <c r="B124" s="16">
        <v>14.66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12" t="s">
        <v>278</v>
      </c>
      <c r="B125" s="16">
        <v>16.27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12" t="s">
        <v>280</v>
      </c>
      <c r="B126" s="16">
        <v>10.3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12" t="s">
        <v>282</v>
      </c>
      <c r="B127" s="16">
        <v>22.54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12" t="s">
        <v>285</v>
      </c>
      <c r="B128" s="16">
        <v>7.13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12" t="s">
        <v>287</v>
      </c>
      <c r="B129" s="16">
        <v>10.13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12" t="s">
        <v>289</v>
      </c>
      <c r="B130" s="16">
        <v>14.64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12" t="s">
        <v>291</v>
      </c>
      <c r="B131" s="16">
        <v>14.62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12" t="s">
        <v>293</v>
      </c>
      <c r="B132" s="16">
        <v>10.13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8" t="s">
        <v>295</v>
      </c>
      <c r="B133" s="16">
        <v>15.68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12" t="s">
        <v>297</v>
      </c>
      <c r="B134" s="16">
        <v>11.98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12" t="s">
        <v>300</v>
      </c>
      <c r="B135" s="16">
        <v>16.18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13" t="s">
        <v>303</v>
      </c>
      <c r="B136" s="16">
        <v>11.91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12" t="s">
        <v>305</v>
      </c>
      <c r="B137" s="16">
        <v>12.2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12" t="s">
        <v>313</v>
      </c>
      <c r="B138" s="16">
        <v>12.81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12" t="s">
        <v>316</v>
      </c>
      <c r="B139" s="16">
        <v>18.51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8" t="s">
        <v>318</v>
      </c>
      <c r="B140" s="16">
        <v>18.44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12" t="s">
        <v>320</v>
      </c>
      <c r="B141" s="16">
        <v>14.91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8" t="s">
        <v>322</v>
      </c>
      <c r="B142" s="16">
        <v>14.8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8" t="s">
        <v>324</v>
      </c>
      <c r="B143" s="16">
        <v>14.8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8" t="s">
        <v>326</v>
      </c>
      <c r="B144" s="16">
        <v>26.05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8" t="s">
        <v>328</v>
      </c>
      <c r="B145" s="16">
        <v>22.6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8" t="s">
        <v>330</v>
      </c>
      <c r="B146" s="16">
        <v>24.12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8" t="s">
        <v>332</v>
      </c>
      <c r="B147" s="16">
        <v>23.54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8" t="s">
        <v>334</v>
      </c>
      <c r="B148" s="16">
        <v>11.0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0" customHeight="1">
      <c r="A149" s="8" t="s">
        <v>336</v>
      </c>
      <c r="B149" s="16">
        <v>11.0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0" customHeight="1">
      <c r="A150" s="8" t="s">
        <v>338</v>
      </c>
      <c r="B150" s="16">
        <v>11.39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0" customHeight="1">
      <c r="A151" s="8" t="s">
        <v>340</v>
      </c>
      <c r="B151" s="16">
        <v>10.98</v>
      </c>
      <c r="C151" s="3"/>
      <c r="D151" s="3"/>
      <c r="E151" s="75"/>
      <c r="F151" s="3"/>
      <c r="G151" s="3"/>
      <c r="H151" s="3"/>
      <c r="I151" s="75"/>
      <c r="J151" s="3"/>
      <c r="K151" s="3"/>
      <c r="L151" s="3"/>
      <c r="M151" s="75"/>
      <c r="N151" s="3"/>
      <c r="O151" s="3"/>
      <c r="P151" s="3"/>
      <c r="Q151" s="75"/>
      <c r="R151" s="3"/>
      <c r="S151" s="3"/>
      <c r="T151" s="3"/>
      <c r="U151" s="75"/>
      <c r="V151" s="3"/>
      <c r="W151" s="3"/>
      <c r="X151" s="3"/>
      <c r="Y151" s="3"/>
      <c r="Z151" s="3"/>
    </row>
    <row r="152" ht="15.0" customHeight="1">
      <c r="A152" s="8" t="s">
        <v>342</v>
      </c>
      <c r="B152" s="16">
        <v>12.74</v>
      </c>
      <c r="C152" s="3"/>
      <c r="D152" s="3"/>
      <c r="E152" s="75"/>
      <c r="F152" s="3"/>
      <c r="G152" s="3"/>
      <c r="H152" s="3"/>
      <c r="I152" s="75"/>
      <c r="J152" s="3"/>
      <c r="K152" s="3"/>
      <c r="L152" s="3"/>
      <c r="M152" s="75"/>
      <c r="N152" s="3"/>
      <c r="O152" s="3"/>
      <c r="P152" s="3"/>
      <c r="Q152" s="75"/>
      <c r="R152" s="3"/>
      <c r="S152" s="3"/>
      <c r="T152" s="3"/>
      <c r="U152" s="75"/>
      <c r="V152" s="3"/>
      <c r="W152" s="3"/>
      <c r="X152" s="3"/>
      <c r="Y152" s="3"/>
      <c r="Z152" s="3"/>
    </row>
    <row r="153" ht="12.75" customHeight="1">
      <c r="A153" s="8" t="s">
        <v>344</v>
      </c>
      <c r="B153" s="16">
        <v>12.32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8" t="s">
        <v>346</v>
      </c>
      <c r="B154" s="16">
        <v>19.98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8" t="s">
        <v>349</v>
      </c>
      <c r="B155" s="16">
        <v>18.97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8" t="s">
        <v>351</v>
      </c>
      <c r="B156" s="16">
        <v>18.68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0" customHeight="1">
      <c r="A157" s="8" t="s">
        <v>353</v>
      </c>
      <c r="B157" s="16">
        <v>17.74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0" customHeight="1">
      <c r="A158" s="8" t="s">
        <v>355</v>
      </c>
      <c r="B158" s="16">
        <v>22.64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0" customHeight="1">
      <c r="A159" s="8" t="s">
        <v>357</v>
      </c>
      <c r="B159" s="16">
        <v>21.71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0" customHeight="1">
      <c r="A160" s="8" t="s">
        <v>359</v>
      </c>
      <c r="B160" s="16">
        <v>23.18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0" customHeight="1">
      <c r="A161" s="8" t="s">
        <v>362</v>
      </c>
      <c r="B161" s="16">
        <v>22.48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8" t="s">
        <v>364</v>
      </c>
      <c r="B162" s="16">
        <v>25.98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0" customHeight="1">
      <c r="A163" s="8" t="s">
        <v>366</v>
      </c>
      <c r="B163" s="16">
        <v>24.66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8" t="s">
        <v>368</v>
      </c>
      <c r="B164" s="16">
        <v>15.04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8" t="s">
        <v>370</v>
      </c>
      <c r="B165" s="16">
        <v>14.56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8" t="s">
        <v>372</v>
      </c>
      <c r="B166" s="16">
        <v>20.31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8" t="s">
        <v>374</v>
      </c>
      <c r="B167" s="16">
        <v>19.29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0" customHeight="1">
      <c r="A168" s="8" t="s">
        <v>376</v>
      </c>
      <c r="B168" s="16">
        <v>18.69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0" customHeight="1">
      <c r="A169" s="8" t="s">
        <v>378</v>
      </c>
      <c r="B169" s="16">
        <v>17.74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0" customHeight="1">
      <c r="A170" s="8" t="s">
        <v>380</v>
      </c>
      <c r="B170" s="16">
        <v>25.43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8" t="s">
        <v>382</v>
      </c>
      <c r="B171" s="16">
        <v>24.14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8" t="s">
        <v>384</v>
      </c>
      <c r="B172" s="16">
        <v>25.77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8" t="s">
        <v>386</v>
      </c>
      <c r="B173" s="16">
        <v>24.46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8" t="s">
        <v>388</v>
      </c>
      <c r="B174" s="16">
        <v>6.57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8" t="s">
        <v>390</v>
      </c>
      <c r="B175" s="16">
        <v>6.24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8" t="s">
        <v>392</v>
      </c>
      <c r="B176" s="16">
        <v>7.35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8" t="s">
        <v>394</v>
      </c>
      <c r="B177" s="16">
        <v>6.98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76"/>
      <c r="B178" s="77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76"/>
      <c r="B179" s="77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76"/>
      <c r="B180" s="77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76"/>
      <c r="B181" s="77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76"/>
      <c r="B182" s="77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76"/>
      <c r="B183" s="77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76"/>
      <c r="B184" s="77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76"/>
      <c r="B185" s="77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76"/>
      <c r="B186" s="77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76"/>
      <c r="B187" s="77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76"/>
      <c r="B188" s="77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76"/>
      <c r="B189" s="77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76"/>
      <c r="B190" s="77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76"/>
      <c r="B191" s="77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76"/>
      <c r="B192" s="77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76"/>
      <c r="B193" s="77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76"/>
      <c r="B194" s="77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76"/>
      <c r="B195" s="77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76"/>
      <c r="B196" s="77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76"/>
      <c r="B197" s="77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76"/>
      <c r="B198" s="77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76"/>
      <c r="B199" s="77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76"/>
      <c r="B200" s="77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76"/>
      <c r="B201" s="77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76"/>
      <c r="B202" s="77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76"/>
      <c r="B203" s="77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76"/>
      <c r="B204" s="77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76"/>
      <c r="B205" s="77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76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76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7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7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7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73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7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73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73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73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73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73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7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73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7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7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73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7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7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73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7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73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7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73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73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73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73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73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7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73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7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73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7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73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73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73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73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73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73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73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73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73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7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73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73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73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73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73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73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73"/>
      <c r="B255" s="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73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73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73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73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73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73"/>
      <c r="B261" s="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73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73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73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73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73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73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73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73"/>
      <c r="B269" s="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73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73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73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73"/>
      <c r="B273" s="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73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73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73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73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73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73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73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73"/>
      <c r="B281" s="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73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73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73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73"/>
      <c r="B285" s="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73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73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73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73"/>
      <c r="B289" s="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73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73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73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73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73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73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73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73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73"/>
      <c r="B298" s="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73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73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73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73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73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73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73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73"/>
      <c r="B306" s="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73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73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73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73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73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73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73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73"/>
      <c r="B314" s="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73"/>
      <c r="B315" s="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73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73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73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73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73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73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73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73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73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73"/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73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73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73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73"/>
      <c r="B329" s="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73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73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73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73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73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73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73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73"/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73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73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73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73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73"/>
      <c r="B342" s="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73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73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73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73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73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73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73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73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73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73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73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73"/>
      <c r="B354" s="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73"/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73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73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73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73"/>
      <c r="B359" s="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73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73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73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73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73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73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73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73"/>
      <c r="B367" s="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73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73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73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73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73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73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73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73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73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73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1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1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1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1"/>
      <c r="B381" s="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1"/>
      <c r="B382" s="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1"/>
      <c r="B383" s="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1"/>
      <c r="B384" s="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1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1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1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1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1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1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1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1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1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1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1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1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1"/>
      <c r="B397" s="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1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1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1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1"/>
      <c r="B401" s="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1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1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1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1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1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1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1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1"/>
      <c r="B409" s="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1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1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1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1"/>
      <c r="B413" s="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1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1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1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1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1"/>
      <c r="B418" s="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1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1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1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1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1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1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1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1"/>
      <c r="B426" s="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1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1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1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1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1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1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1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1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1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1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1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1"/>
      <c r="B438" s="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1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1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1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1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1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1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1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1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1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1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1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1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1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1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1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1"/>
      <c r="B454" s="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1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1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1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1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1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1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1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1"/>
      <c r="B462" s="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1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1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1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1"/>
      <c r="B466" s="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1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1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1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1"/>
      <c r="B470" s="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1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1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1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1"/>
      <c r="B474" s="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1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1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1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1"/>
      <c r="B478" s="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1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1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1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1"/>
      <c r="B482" s="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1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1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1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1"/>
      <c r="B486" s="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1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1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1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1"/>
      <c r="B490" s="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1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1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1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1"/>
      <c r="B494" s="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1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1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1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1"/>
      <c r="B498" s="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1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1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1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1"/>
      <c r="B502" s="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1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1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1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1"/>
      <c r="B506" s="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1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1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1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1"/>
      <c r="B510" s="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1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1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1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1"/>
      <c r="B514" s="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1"/>
      <c r="B515" s="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1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1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1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1"/>
      <c r="B519" s="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1"/>
      <c r="B520" s="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1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1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1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1"/>
      <c r="B524" s="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1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1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1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1"/>
      <c r="B528" s="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1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1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1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1"/>
      <c r="B532" s="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1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1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1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1"/>
      <c r="B536" s="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1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1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1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1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1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1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1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1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1"/>
      <c r="B545" s="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1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1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1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1"/>
      <c r="B549" s="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1"/>
      <c r="B550" s="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1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1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1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1"/>
      <c r="B554" s="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1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1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1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1"/>
      <c r="B558" s="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1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1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1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1"/>
      <c r="B562" s="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1"/>
      <c r="B563" s="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1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1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1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1"/>
      <c r="B567" s="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1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1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1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1"/>
      <c r="B571" s="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1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1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1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1"/>
      <c r="B575" s="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1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1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1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1"/>
      <c r="B579" s="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1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1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1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1"/>
      <c r="B583" s="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1"/>
      <c r="B584" s="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1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1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1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1"/>
      <c r="B588" s="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1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1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1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1"/>
      <c r="B592" s="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1"/>
      <c r="B593" s="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1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1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1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1"/>
      <c r="B597" s="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1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1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1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1"/>
      <c r="B601" s="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1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1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1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1"/>
      <c r="B605" s="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1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1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1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1"/>
      <c r="B609" s="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1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1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1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1"/>
      <c r="B613" s="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1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1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1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1"/>
      <c r="B617" s="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1"/>
      <c r="B618" s="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1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1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1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1"/>
      <c r="B622" s="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1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1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1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1"/>
      <c r="B626" s="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1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1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1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1"/>
      <c r="B630" s="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1"/>
      <c r="B631" s="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1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1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1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1"/>
      <c r="B635" s="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1"/>
      <c r="B636" s="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1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1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1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1"/>
      <c r="B640" s="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1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1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1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1"/>
      <c r="B644" s="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1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1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1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1"/>
      <c r="B648" s="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1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1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1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1"/>
      <c r="B652" s="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1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1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1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1"/>
      <c r="B656" s="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1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1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1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1"/>
      <c r="B660" s="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1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1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1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1"/>
      <c r="B664" s="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1"/>
      <c r="B665" s="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1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1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1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1"/>
      <c r="B669" s="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1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1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1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1"/>
      <c r="B673" s="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1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1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1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1"/>
      <c r="B677" s="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1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1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1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1"/>
      <c r="B681" s="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1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1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1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1"/>
      <c r="B685" s="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1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1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1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1"/>
      <c r="B689" s="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1"/>
      <c r="B690" s="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1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1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1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1"/>
      <c r="B694" s="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1"/>
      <c r="B695" s="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1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1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1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1"/>
      <c r="B699" s="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1"/>
      <c r="B700" s="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1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1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1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1"/>
      <c r="B704" s="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1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1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1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1"/>
      <c r="B708" s="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1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1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1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1"/>
      <c r="B712" s="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1"/>
      <c r="B713" s="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1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1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1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1"/>
      <c r="B717" s="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1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1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1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1"/>
      <c r="B721" s="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1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1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1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1"/>
      <c r="B725" s="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1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1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1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1"/>
      <c r="B729" s="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1"/>
      <c r="B730" s="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1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1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1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1"/>
      <c r="B734" s="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1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1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1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1"/>
      <c r="B738" s="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1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1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1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1"/>
      <c r="B742" s="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1"/>
      <c r="B743" s="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1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1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1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1"/>
      <c r="B747" s="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1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1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1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1"/>
      <c r="B751" s="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1"/>
      <c r="B752" s="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1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1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1"/>
      <c r="B755" s="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1"/>
      <c r="B756" s="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1"/>
      <c r="B757" s="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1"/>
      <c r="B758" s="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1"/>
      <c r="B759" s="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1"/>
      <c r="B760" s="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1"/>
      <c r="B761" s="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1"/>
      <c r="B762" s="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1"/>
      <c r="B763" s="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1"/>
      <c r="B764" s="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1"/>
      <c r="B765" s="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1"/>
      <c r="B766" s="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1"/>
      <c r="B767" s="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1"/>
      <c r="B768" s="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1"/>
      <c r="B769" s="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1"/>
      <c r="B770" s="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1"/>
      <c r="B771" s="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1"/>
      <c r="B772" s="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1"/>
      <c r="B773" s="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1"/>
      <c r="B774" s="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1"/>
      <c r="B775" s="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1"/>
      <c r="B776" s="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1"/>
      <c r="B777" s="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1"/>
      <c r="B778" s="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1"/>
      <c r="B779" s="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1"/>
      <c r="B780" s="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1"/>
      <c r="B781" s="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1"/>
      <c r="B782" s="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1"/>
      <c r="B783" s="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1"/>
      <c r="B784" s="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1"/>
      <c r="B785" s="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1"/>
      <c r="B786" s="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1"/>
      <c r="B787" s="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1"/>
      <c r="B788" s="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1"/>
      <c r="B789" s="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1"/>
      <c r="B790" s="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1"/>
      <c r="B791" s="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1"/>
      <c r="B792" s="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1"/>
      <c r="B793" s="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1"/>
      <c r="B794" s="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1"/>
      <c r="B795" s="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1"/>
      <c r="B796" s="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1"/>
      <c r="B797" s="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1"/>
      <c r="B798" s="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1"/>
      <c r="B799" s="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1"/>
      <c r="B800" s="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1"/>
      <c r="B801" s="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1"/>
      <c r="B802" s="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1"/>
      <c r="B803" s="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1"/>
      <c r="B804" s="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1"/>
      <c r="B805" s="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1"/>
      <c r="B806" s="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1"/>
      <c r="B807" s="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1"/>
      <c r="B808" s="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1"/>
      <c r="B809" s="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1"/>
      <c r="B810" s="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1"/>
      <c r="B811" s="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1"/>
      <c r="B812" s="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1"/>
      <c r="B813" s="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1"/>
      <c r="B814" s="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1"/>
      <c r="B815" s="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1"/>
      <c r="B816" s="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1"/>
      <c r="B817" s="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1"/>
      <c r="B818" s="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1"/>
      <c r="B819" s="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1"/>
      <c r="B820" s="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1"/>
      <c r="B821" s="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1"/>
      <c r="B822" s="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1"/>
      <c r="B823" s="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1"/>
      <c r="B824" s="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1"/>
      <c r="B825" s="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1"/>
      <c r="B826" s="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1"/>
      <c r="B827" s="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1"/>
      <c r="B828" s="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1"/>
      <c r="B829" s="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1"/>
      <c r="B830" s="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1"/>
      <c r="B831" s="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1"/>
      <c r="B832" s="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1"/>
      <c r="B833" s="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1"/>
      <c r="B834" s="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1"/>
      <c r="B835" s="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1"/>
      <c r="B836" s="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1"/>
      <c r="B837" s="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1"/>
      <c r="B838" s="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1"/>
      <c r="B839" s="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1"/>
      <c r="B840" s="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1"/>
      <c r="B841" s="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1"/>
      <c r="B842" s="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1"/>
      <c r="B843" s="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1"/>
      <c r="B844" s="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1"/>
      <c r="B845" s="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1"/>
      <c r="B846" s="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1"/>
      <c r="B847" s="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1"/>
      <c r="B848" s="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1"/>
      <c r="B849" s="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1"/>
      <c r="B850" s="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1"/>
      <c r="B851" s="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1"/>
      <c r="B852" s="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1"/>
      <c r="B853" s="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1"/>
      <c r="B854" s="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1"/>
      <c r="B855" s="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1"/>
      <c r="B856" s="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1"/>
      <c r="B857" s="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1"/>
      <c r="B858" s="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1"/>
      <c r="B859" s="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1"/>
      <c r="B860" s="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1"/>
      <c r="B861" s="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1"/>
      <c r="B862" s="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1"/>
      <c r="B863" s="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1"/>
      <c r="B864" s="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1"/>
      <c r="B865" s="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1"/>
      <c r="B866" s="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1"/>
      <c r="B867" s="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1"/>
      <c r="B868" s="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1"/>
      <c r="B869" s="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1"/>
      <c r="B870" s="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1"/>
      <c r="B871" s="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1"/>
      <c r="B872" s="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1"/>
      <c r="B873" s="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1"/>
      <c r="B874" s="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1"/>
      <c r="B875" s="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1"/>
      <c r="B876" s="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1"/>
      <c r="B877" s="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1"/>
      <c r="B878" s="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1"/>
      <c r="B879" s="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1"/>
      <c r="B880" s="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1"/>
      <c r="B881" s="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1"/>
      <c r="B882" s="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1"/>
      <c r="B883" s="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1"/>
      <c r="B884" s="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1"/>
      <c r="B885" s="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1"/>
      <c r="B886" s="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1"/>
      <c r="B887" s="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1"/>
      <c r="B888" s="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1"/>
      <c r="B889" s="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1"/>
      <c r="B890" s="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1"/>
      <c r="B891" s="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1"/>
      <c r="B892" s="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1"/>
      <c r="B893" s="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1"/>
      <c r="B894" s="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1"/>
      <c r="B895" s="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1"/>
      <c r="B896" s="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1"/>
      <c r="B897" s="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1"/>
      <c r="B898" s="4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1"/>
      <c r="B899" s="4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1"/>
      <c r="B900" s="4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1"/>
      <c r="B901" s="4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1"/>
      <c r="B902" s="4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1"/>
      <c r="B903" s="4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1"/>
      <c r="B904" s="4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1"/>
      <c r="B905" s="4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1"/>
      <c r="B906" s="4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1"/>
      <c r="B907" s="4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1"/>
      <c r="B908" s="4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1"/>
      <c r="B909" s="4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1"/>
      <c r="B910" s="4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1"/>
      <c r="B911" s="4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1"/>
      <c r="B912" s="4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1"/>
      <c r="B913" s="4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1"/>
      <c r="B914" s="4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1"/>
      <c r="B915" s="4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1"/>
      <c r="B916" s="4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1"/>
      <c r="B917" s="4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1"/>
      <c r="B918" s="4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1"/>
      <c r="B919" s="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1"/>
      <c r="B920" s="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1"/>
      <c r="B921" s="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1"/>
      <c r="B922" s="4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1"/>
      <c r="B923" s="4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1"/>
      <c r="B924" s="4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1"/>
      <c r="B925" s="4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1"/>
      <c r="B926" s="4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1"/>
      <c r="B927" s="4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1"/>
      <c r="B928" s="4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1"/>
      <c r="B929" s="4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1"/>
      <c r="B930" s="4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1"/>
      <c r="B931" s="4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1"/>
      <c r="B932" s="4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1"/>
      <c r="B933" s="4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1"/>
      <c r="B934" s="4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1"/>
      <c r="B935" s="4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1"/>
      <c r="B936" s="4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1"/>
      <c r="B937" s="4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1"/>
      <c r="B938" s="4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1"/>
      <c r="B939" s="4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1"/>
      <c r="B940" s="4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1"/>
      <c r="B941" s="4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1"/>
      <c r="B942" s="4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1"/>
      <c r="B943" s="4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1"/>
      <c r="B944" s="4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1"/>
      <c r="B945" s="4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1"/>
      <c r="B946" s="4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1"/>
      <c r="B947" s="4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1"/>
      <c r="B948" s="4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1"/>
      <c r="B949" s="4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1"/>
      <c r="B950" s="4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1"/>
      <c r="B951" s="4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1"/>
      <c r="B952" s="4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1"/>
      <c r="B953" s="4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1"/>
      <c r="B954" s="4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1"/>
      <c r="B955" s="4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1"/>
      <c r="B956" s="4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1"/>
      <c r="B957" s="4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1"/>
      <c r="B958" s="4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1"/>
      <c r="B959" s="4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1"/>
      <c r="B960" s="4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1"/>
      <c r="B961" s="4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1"/>
      <c r="B962" s="4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1"/>
      <c r="B963" s="4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1"/>
      <c r="B964" s="4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1"/>
      <c r="B965" s="4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1"/>
      <c r="B966" s="4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1"/>
      <c r="B967" s="4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1"/>
      <c r="B968" s="4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1"/>
      <c r="B969" s="4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1"/>
      <c r="B970" s="4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1"/>
      <c r="B971" s="4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1"/>
      <c r="B972" s="4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1"/>
      <c r="B973" s="4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1"/>
      <c r="B974" s="4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1"/>
      <c r="B975" s="4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1"/>
      <c r="B976" s="4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1"/>
      <c r="B977" s="4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1"/>
      <c r="B978" s="4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1"/>
      <c r="B979" s="4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1"/>
      <c r="B980" s="4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1"/>
      <c r="B981" s="4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1"/>
      <c r="B982" s="4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1"/>
      <c r="B983" s="4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1"/>
      <c r="B984" s="4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1"/>
      <c r="B985" s="4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1"/>
      <c r="B986" s="4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1"/>
      <c r="B987" s="4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1"/>
      <c r="B988" s="4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1"/>
      <c r="B989" s="4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1"/>
      <c r="B990" s="4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1"/>
      <c r="B991" s="4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1"/>
      <c r="B992" s="4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1"/>
      <c r="B993" s="4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1"/>
      <c r="B994" s="4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1"/>
      <c r="B995" s="4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1"/>
      <c r="B996" s="4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1"/>
      <c r="B997" s="4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1"/>
      <c r="B998" s="4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1"/>
      <c r="B999" s="4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1"/>
      <c r="B1000" s="4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$A$2:$B$142">
    <sortState ref="A2:B142">
      <sortCondition ref="A2:A142"/>
    </sortState>
  </autoFilter>
  <printOptions/>
  <pageMargins bottom="0.170138888888889" footer="0.0" header="0.0" left="0.379166666666667" right="0.747916666666667" top="0.984027777777778"/>
  <pageSetup orientation="portrait"/>
  <rowBreaks count="1" manualBreakCount="1">
    <brk id="14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65.14"/>
    <col customWidth="1" min="3" max="26" width="13.14"/>
  </cols>
  <sheetData>
    <row r="1" ht="12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5" t="s">
        <v>0</v>
      </c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6" t="s">
        <v>2</v>
      </c>
      <c r="B4" s="7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6" t="s">
        <v>4</v>
      </c>
      <c r="B5" s="7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8" t="s">
        <v>6</v>
      </c>
      <c r="B6" s="8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8" t="s">
        <v>8</v>
      </c>
      <c r="B7" s="8" t="s">
        <v>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8" t="s">
        <v>11</v>
      </c>
      <c r="B8" s="8" t="s">
        <v>12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12" t="s">
        <v>13</v>
      </c>
      <c r="B9" s="8" t="s">
        <v>14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12" t="s">
        <v>15</v>
      </c>
      <c r="B10" s="8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12" t="s">
        <v>17</v>
      </c>
      <c r="B11" s="8" t="s">
        <v>18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12" t="s">
        <v>19</v>
      </c>
      <c r="B12" s="8" t="s">
        <v>20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12" t="s">
        <v>21</v>
      </c>
      <c r="B13" s="8" t="s">
        <v>22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5" customHeight="1">
      <c r="A14" s="12" t="s">
        <v>23</v>
      </c>
      <c r="B14" s="8" t="s">
        <v>24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12" t="s">
        <v>25</v>
      </c>
      <c r="B15" s="8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2" t="s">
        <v>27</v>
      </c>
      <c r="B16" s="8" t="s">
        <v>28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12" t="s">
        <v>29</v>
      </c>
      <c r="B17" s="8" t="s">
        <v>30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3" t="s">
        <v>31</v>
      </c>
      <c r="B18" s="8" t="s">
        <v>32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12" t="s">
        <v>33</v>
      </c>
      <c r="B19" s="8" t="s">
        <v>34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12" t="s">
        <v>35</v>
      </c>
      <c r="B20" s="8" t="s">
        <v>36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3.5" customHeight="1">
      <c r="A21" s="12" t="s">
        <v>37</v>
      </c>
      <c r="B21" s="8" t="s">
        <v>38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12" t="s">
        <v>39</v>
      </c>
      <c r="B22" s="8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2" t="s">
        <v>41</v>
      </c>
      <c r="B23" s="8" t="s">
        <v>42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2" t="s">
        <v>43</v>
      </c>
      <c r="B24" s="8" t="s">
        <v>44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12" t="s">
        <v>45</v>
      </c>
      <c r="B25" s="8" t="s">
        <v>46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12" t="s">
        <v>47</v>
      </c>
      <c r="B26" s="8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13" t="s">
        <v>49</v>
      </c>
      <c r="B27" s="8" t="s">
        <v>50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12" t="s">
        <v>51</v>
      </c>
      <c r="B28" s="8" t="s">
        <v>52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12" t="s">
        <v>53</v>
      </c>
      <c r="B29" s="8" t="s">
        <v>54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8" t="s">
        <v>55</v>
      </c>
      <c r="B30" s="8" t="s">
        <v>56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12" t="s">
        <v>57</v>
      </c>
      <c r="B31" s="8" t="s">
        <v>58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2" t="s">
        <v>59</v>
      </c>
      <c r="B32" s="8" t="s">
        <v>60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2" t="s">
        <v>61</v>
      </c>
      <c r="B33" s="8" t="s">
        <v>62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2" t="s">
        <v>63</v>
      </c>
      <c r="B34" s="8" t="s">
        <v>64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12" t="s">
        <v>65</v>
      </c>
      <c r="B35" s="8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12" t="s">
        <v>67</v>
      </c>
      <c r="B36" s="8" t="s">
        <v>68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2" t="s">
        <v>69</v>
      </c>
      <c r="B37" s="8" t="s">
        <v>70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12" t="s">
        <v>71</v>
      </c>
      <c r="B38" s="8" t="s">
        <v>72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13" t="s">
        <v>73</v>
      </c>
      <c r="B39" s="8" t="s">
        <v>74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12" t="s">
        <v>75</v>
      </c>
      <c r="B40" s="8" t="s">
        <v>76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12" t="s">
        <v>77</v>
      </c>
      <c r="B41" s="8" t="s">
        <v>78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8" t="s">
        <v>79</v>
      </c>
      <c r="B42" s="8" t="s">
        <v>80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2" t="s">
        <v>81</v>
      </c>
      <c r="B43" s="8" t="s">
        <v>82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2" t="s">
        <v>83</v>
      </c>
      <c r="B44" s="8" t="s">
        <v>84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2" t="s">
        <v>85</v>
      </c>
      <c r="B45" s="8" t="s">
        <v>86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2" t="s">
        <v>87</v>
      </c>
      <c r="B46" s="8" t="s">
        <v>88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12" t="s">
        <v>89</v>
      </c>
      <c r="B47" s="8" t="s">
        <v>90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2" t="s">
        <v>91</v>
      </c>
      <c r="B48" s="8" t="s">
        <v>92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2" t="s">
        <v>93</v>
      </c>
      <c r="B49" s="8" t="s">
        <v>94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12" t="s">
        <v>95</v>
      </c>
      <c r="B50" s="8" t="s">
        <v>96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3.5" customHeight="1">
      <c r="A51" s="13" t="s">
        <v>97</v>
      </c>
      <c r="B51" s="8" t="s">
        <v>98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12" t="s">
        <v>99</v>
      </c>
      <c r="B52" s="8" t="s">
        <v>100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12" t="s">
        <v>101</v>
      </c>
      <c r="B53" s="8" t="s">
        <v>102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8" t="s">
        <v>103</v>
      </c>
      <c r="B54" s="8" t="s">
        <v>104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12" t="s">
        <v>105</v>
      </c>
      <c r="B55" s="8" t="s">
        <v>106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12" t="s">
        <v>107</v>
      </c>
      <c r="B56" s="8" t="s">
        <v>108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0" customHeight="1">
      <c r="A57" s="8" t="s">
        <v>109</v>
      </c>
      <c r="B57" s="8" t="s">
        <v>110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8" t="s">
        <v>111</v>
      </c>
      <c r="B58" s="8" t="s">
        <v>112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12" t="s">
        <v>113</v>
      </c>
      <c r="B59" s="8" t="s">
        <v>114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12" t="s">
        <v>115</v>
      </c>
      <c r="B60" s="8" t="s">
        <v>116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12" t="s">
        <v>117</v>
      </c>
      <c r="B61" s="8" t="s">
        <v>118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12" t="s">
        <v>119</v>
      </c>
      <c r="B62" s="8" t="s">
        <v>120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12" t="s">
        <v>121</v>
      </c>
      <c r="B63" s="8" t="s">
        <v>122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0" customHeight="1">
      <c r="A64" s="12" t="s">
        <v>123</v>
      </c>
      <c r="B64" s="8" t="s">
        <v>124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0" customHeight="1">
      <c r="A65" s="12" t="s">
        <v>126</v>
      </c>
      <c r="B65" s="8" t="s">
        <v>127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12" t="s">
        <v>128</v>
      </c>
      <c r="B66" s="8" t="s">
        <v>129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12" t="s">
        <v>130</v>
      </c>
      <c r="B67" s="8" t="s">
        <v>131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8" t="s">
        <v>132</v>
      </c>
      <c r="B68" s="8" t="s">
        <v>133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8" t="s">
        <v>135</v>
      </c>
      <c r="B69" s="8" t="s">
        <v>136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0" customHeight="1">
      <c r="A70" s="12" t="s">
        <v>137</v>
      </c>
      <c r="B70" s="8" t="s">
        <v>138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0" customHeight="1">
      <c r="A71" s="12" t="s">
        <v>140</v>
      </c>
      <c r="B71" s="8" t="s">
        <v>141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0" customHeight="1">
      <c r="A72" s="12" t="s">
        <v>142</v>
      </c>
      <c r="B72" s="8" t="s">
        <v>143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12" t="s">
        <v>144</v>
      </c>
      <c r="B73" s="8" t="s">
        <v>145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12" t="s">
        <v>147</v>
      </c>
      <c r="B74" s="8" t="s">
        <v>148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12" t="s">
        <v>150</v>
      </c>
      <c r="B75" s="8" t="s">
        <v>151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12" t="s">
        <v>154</v>
      </c>
      <c r="B76" s="8" t="s">
        <v>155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12" t="s">
        <v>156</v>
      </c>
      <c r="B77" s="8" t="s">
        <v>157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12" t="s">
        <v>159</v>
      </c>
      <c r="B78" s="8" t="s">
        <v>160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12" t="s">
        <v>162</v>
      </c>
      <c r="B79" s="8" t="s">
        <v>163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13" t="s">
        <v>164</v>
      </c>
      <c r="B80" s="8" t="s">
        <v>165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8" t="s">
        <v>167</v>
      </c>
      <c r="B81" s="8" t="s">
        <v>168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12" t="s">
        <v>170</v>
      </c>
      <c r="B82" s="8" t="s">
        <v>171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12" t="s">
        <v>175</v>
      </c>
      <c r="B83" s="8" t="s">
        <v>176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8" t="s">
        <v>178</v>
      </c>
      <c r="B84" s="8" t="s">
        <v>179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8" t="s">
        <v>180</v>
      </c>
      <c r="B85" s="8" t="s">
        <v>181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8" t="s">
        <v>182</v>
      </c>
      <c r="B86" s="8" t="s">
        <v>183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12" t="s">
        <v>185</v>
      </c>
      <c r="B87" s="8" t="s">
        <v>186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12" t="s">
        <v>188</v>
      </c>
      <c r="B88" s="8" t="s">
        <v>189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12" t="s">
        <v>190</v>
      </c>
      <c r="B89" s="8" t="s">
        <v>191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12" t="s">
        <v>192</v>
      </c>
      <c r="B90" s="8" t="s">
        <v>193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12" t="s">
        <v>195</v>
      </c>
      <c r="B91" s="8" t="s">
        <v>197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12" t="s">
        <v>198</v>
      </c>
      <c r="B92" s="8" t="s">
        <v>199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12" t="s">
        <v>200</v>
      </c>
      <c r="B93" s="8" t="s">
        <v>201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12" t="s">
        <v>203</v>
      </c>
      <c r="B94" s="8" t="s">
        <v>204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12" t="s">
        <v>206</v>
      </c>
      <c r="B95" s="8" t="s">
        <v>207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12" t="s">
        <v>209</v>
      </c>
      <c r="B96" s="8" t="s">
        <v>210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12" t="s">
        <v>211</v>
      </c>
      <c r="B97" s="8" t="s">
        <v>212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8" t="s">
        <v>213</v>
      </c>
      <c r="B98" s="8" t="s">
        <v>214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3.5" customHeight="1">
      <c r="A99" s="12" t="s">
        <v>217</v>
      </c>
      <c r="B99" s="8" t="s">
        <v>218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12" t="s">
        <v>220</v>
      </c>
      <c r="B100" s="8" t="s">
        <v>221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8" t="s">
        <v>222</v>
      </c>
      <c r="B101" s="8" t="s">
        <v>223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8" t="s">
        <v>225</v>
      </c>
      <c r="B102" s="8" t="s">
        <v>226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12" t="s">
        <v>227</v>
      </c>
      <c r="B103" s="8" t="s">
        <v>228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0" customHeight="1">
      <c r="A104" s="12" t="s">
        <v>230</v>
      </c>
      <c r="B104" s="8" t="s">
        <v>231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12" t="s">
        <v>233</v>
      </c>
      <c r="B105" s="8" t="s">
        <v>234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12" t="s">
        <v>235</v>
      </c>
      <c r="B106" s="8" t="s">
        <v>236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12" t="s">
        <v>238</v>
      </c>
      <c r="B107" s="8" t="s">
        <v>239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8" t="s">
        <v>240</v>
      </c>
      <c r="B108" s="8" t="s">
        <v>241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12" t="s">
        <v>242</v>
      </c>
      <c r="B109" s="8" t="s">
        <v>243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0" customHeight="1">
      <c r="A110" s="12" t="s">
        <v>244</v>
      </c>
      <c r="B110" s="8" t="s">
        <v>245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0" customHeight="1">
      <c r="A111" s="12" t="s">
        <v>246</v>
      </c>
      <c r="B111" s="8" t="s">
        <v>247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0" customHeight="1">
      <c r="A112" s="12" t="s">
        <v>248</v>
      </c>
      <c r="B112" s="8" t="s">
        <v>249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0" customHeight="1">
      <c r="A113" s="12" t="s">
        <v>250</v>
      </c>
      <c r="B113" s="8" t="s">
        <v>251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0" customHeight="1">
      <c r="A114" s="12" t="s">
        <v>252</v>
      </c>
      <c r="B114" s="8" t="s">
        <v>253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12" t="s">
        <v>254</v>
      </c>
      <c r="B115" s="8" t="s">
        <v>255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12" t="s">
        <v>256</v>
      </c>
      <c r="B116" s="8" t="s">
        <v>257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12" t="s">
        <v>258</v>
      </c>
      <c r="B117" s="8" t="s">
        <v>259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12" t="s">
        <v>261</v>
      </c>
      <c r="B118" s="8" t="s">
        <v>262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12" t="s">
        <v>263</v>
      </c>
      <c r="B119" s="8" t="s">
        <v>264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12" t="s">
        <v>265</v>
      </c>
      <c r="B120" s="8" t="s">
        <v>266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12" t="s">
        <v>267</v>
      </c>
      <c r="B121" s="8" t="s">
        <v>268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12" t="s">
        <v>269</v>
      </c>
      <c r="B122" s="8" t="s">
        <v>270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12" t="s">
        <v>271</v>
      </c>
      <c r="B123" s="8" t="s">
        <v>272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12" t="s">
        <v>273</v>
      </c>
      <c r="B124" s="8" t="s">
        <v>274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13" t="s">
        <v>275</v>
      </c>
      <c r="B125" s="8" t="s">
        <v>277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12" t="s">
        <v>278</v>
      </c>
      <c r="B126" s="8" t="s">
        <v>279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12" t="s">
        <v>280</v>
      </c>
      <c r="B127" s="8" t="s">
        <v>281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12" t="s">
        <v>282</v>
      </c>
      <c r="B128" s="8" t="s">
        <v>283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12" t="s">
        <v>285</v>
      </c>
      <c r="B129" s="8" t="s">
        <v>286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12" t="s">
        <v>287</v>
      </c>
      <c r="B130" s="8" t="s">
        <v>288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12" t="s">
        <v>289</v>
      </c>
      <c r="B131" s="8" t="s">
        <v>290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0" customHeight="1">
      <c r="A132" s="12" t="s">
        <v>291</v>
      </c>
      <c r="B132" s="8" t="s">
        <v>292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0" customHeight="1">
      <c r="A133" s="12" t="s">
        <v>293</v>
      </c>
      <c r="B133" s="8" t="s">
        <v>294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0" customHeight="1">
      <c r="A134" s="8" t="s">
        <v>295</v>
      </c>
      <c r="B134" s="8" t="s">
        <v>296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0" customHeight="1">
      <c r="A135" s="12" t="s">
        <v>297</v>
      </c>
      <c r="B135" s="8" t="s">
        <v>298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0" customHeight="1">
      <c r="A136" s="12" t="s">
        <v>300</v>
      </c>
      <c r="B136" s="8" t="s">
        <v>301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13" t="s">
        <v>303</v>
      </c>
      <c r="B137" s="8" t="s">
        <v>304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12" t="s">
        <v>305</v>
      </c>
      <c r="B138" s="8" t="s">
        <v>307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12" t="s">
        <v>313</v>
      </c>
      <c r="B139" s="8" t="s">
        <v>314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12" t="s">
        <v>316</v>
      </c>
      <c r="B140" s="8" t="s">
        <v>317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0" customHeight="1">
      <c r="A141" s="8" t="s">
        <v>318</v>
      </c>
      <c r="B141" s="8" t="s">
        <v>319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0" customHeight="1">
      <c r="A142" s="12" t="s">
        <v>320</v>
      </c>
      <c r="B142" s="8" t="s">
        <v>321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0" customHeight="1">
      <c r="A143" s="8" t="s">
        <v>322</v>
      </c>
      <c r="B143" s="8" t="s">
        <v>323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0" customHeight="1">
      <c r="A144" s="8" t="s">
        <v>324</v>
      </c>
      <c r="B144" s="8" t="s">
        <v>325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0" customHeight="1">
      <c r="A145" s="8" t="s">
        <v>326</v>
      </c>
      <c r="B145" s="8" t="s">
        <v>327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0" customHeight="1">
      <c r="A146" s="8" t="s">
        <v>328</v>
      </c>
      <c r="B146" s="8" t="s">
        <v>329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0" customHeight="1">
      <c r="A147" s="8" t="s">
        <v>330</v>
      </c>
      <c r="B147" s="8" t="s">
        <v>331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0" customHeight="1">
      <c r="A148" s="8" t="s">
        <v>332</v>
      </c>
      <c r="B148" s="8" t="s">
        <v>333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0" customHeight="1">
      <c r="A149" s="8" t="s">
        <v>334</v>
      </c>
      <c r="B149" s="8" t="s">
        <v>335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0" customHeight="1">
      <c r="A150" s="8" t="s">
        <v>336</v>
      </c>
      <c r="B150" s="8" t="s">
        <v>337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8" t="s">
        <v>338</v>
      </c>
      <c r="B151" s="8" t="s">
        <v>339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8" t="s">
        <v>340</v>
      </c>
      <c r="B152" s="8" t="s">
        <v>341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8" t="s">
        <v>342</v>
      </c>
      <c r="B153" s="8" t="s">
        <v>343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8" t="s">
        <v>344</v>
      </c>
      <c r="B154" s="8" t="s">
        <v>345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8" t="s">
        <v>346</v>
      </c>
      <c r="B155" s="8" t="s">
        <v>347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8" t="s">
        <v>349</v>
      </c>
      <c r="B156" s="8" t="s">
        <v>350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0" customHeight="1">
      <c r="A157" s="8" t="s">
        <v>351</v>
      </c>
      <c r="B157" s="8" t="s">
        <v>352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0" customHeight="1">
      <c r="A158" s="8" t="s">
        <v>353</v>
      </c>
      <c r="B158" s="8" t="s">
        <v>354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0" customHeight="1">
      <c r="A159" s="8" t="s">
        <v>355</v>
      </c>
      <c r="B159" s="8" t="s">
        <v>356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0" customHeight="1">
      <c r="A160" s="8" t="s">
        <v>357</v>
      </c>
      <c r="B160" s="8" t="s">
        <v>358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8" t="s">
        <v>359</v>
      </c>
      <c r="B161" s="8" t="s">
        <v>360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8" t="s">
        <v>362</v>
      </c>
      <c r="B162" s="8" t="s">
        <v>363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8" t="s">
        <v>364</v>
      </c>
      <c r="B163" s="8" t="s">
        <v>365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8" t="s">
        <v>366</v>
      </c>
      <c r="B164" s="8" t="s">
        <v>367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0" customHeight="1">
      <c r="A165" s="8" t="s">
        <v>368</v>
      </c>
      <c r="B165" s="8" t="s">
        <v>369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8" t="s">
        <v>370</v>
      </c>
      <c r="B166" s="8" t="s">
        <v>371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0" customHeight="1">
      <c r="A167" s="8" t="s">
        <v>372</v>
      </c>
      <c r="B167" s="8" t="s">
        <v>373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8" t="s">
        <v>374</v>
      </c>
      <c r="B168" s="8" t="s">
        <v>375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0" customHeight="1">
      <c r="A169" s="8" t="s">
        <v>376</v>
      </c>
      <c r="B169" s="8" t="s">
        <v>377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8" t="s">
        <v>378</v>
      </c>
      <c r="B170" s="8" t="s">
        <v>379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8" t="s">
        <v>380</v>
      </c>
      <c r="B171" s="8" t="s">
        <v>381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8" t="s">
        <v>382</v>
      </c>
      <c r="B172" s="8" t="s">
        <v>383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8" t="s">
        <v>384</v>
      </c>
      <c r="B173" s="8" t="s">
        <v>385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3.5" customHeight="1">
      <c r="A174" s="8" t="s">
        <v>386</v>
      </c>
      <c r="B174" s="8" t="s">
        <v>387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8" t="s">
        <v>388</v>
      </c>
      <c r="B175" s="8" t="s">
        <v>389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8" t="s">
        <v>390</v>
      </c>
      <c r="B176" s="8" t="s">
        <v>391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8" t="s">
        <v>392</v>
      </c>
      <c r="B177" s="8" t="s">
        <v>393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8" t="s">
        <v>394</v>
      </c>
      <c r="B178" s="8" t="s">
        <v>395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73"/>
      <c r="B179" s="7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73"/>
      <c r="B180" s="7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73"/>
      <c r="B181" s="7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73"/>
      <c r="B182" s="7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73"/>
      <c r="B183" s="7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73"/>
      <c r="B184" s="7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73"/>
      <c r="B185" s="7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73"/>
      <c r="B186" s="7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73"/>
      <c r="B187" s="7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73"/>
      <c r="B188" s="7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73"/>
      <c r="B189" s="7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73"/>
      <c r="B190" s="7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73"/>
      <c r="B191" s="7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73"/>
      <c r="B192" s="7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73"/>
      <c r="B193" s="7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73"/>
      <c r="B194" s="7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73"/>
      <c r="B195" s="7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73"/>
      <c r="B196" s="7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73"/>
      <c r="B197" s="7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73"/>
      <c r="B198" s="7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73"/>
      <c r="B199" s="7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73"/>
      <c r="B200" s="7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73"/>
      <c r="B201" s="7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73"/>
      <c r="B202" s="7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73"/>
      <c r="B203" s="7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73"/>
      <c r="B204" s="7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73"/>
      <c r="B205" s="7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73"/>
      <c r="B206" s="7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73"/>
      <c r="B207" s="7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73"/>
      <c r="B208" s="7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73"/>
      <c r="B209" s="7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73"/>
      <c r="B210" s="7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73"/>
      <c r="B211" s="7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73"/>
      <c r="B212" s="7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73"/>
      <c r="B213" s="7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73"/>
      <c r="B214" s="7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73"/>
      <c r="B215" s="7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73"/>
      <c r="B216" s="7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73"/>
      <c r="B217" s="7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73"/>
      <c r="B218" s="7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73"/>
      <c r="B219" s="7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73"/>
      <c r="B220" s="7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73"/>
      <c r="B221" s="7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73"/>
      <c r="B222" s="7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73"/>
      <c r="B223" s="7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73"/>
      <c r="B224" s="7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73"/>
      <c r="B225" s="7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73"/>
      <c r="B226" s="7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73"/>
      <c r="B227" s="7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73"/>
      <c r="B228" s="7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73"/>
      <c r="B229" s="7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73"/>
      <c r="B230" s="7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73"/>
      <c r="B231" s="7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73"/>
      <c r="B232" s="7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73"/>
      <c r="B233" s="7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73"/>
      <c r="B234" s="7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73"/>
      <c r="B235" s="7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73"/>
      <c r="B236" s="7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73"/>
      <c r="B237" s="7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73"/>
      <c r="B238" s="7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73"/>
      <c r="B239" s="7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73"/>
      <c r="B240" s="7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73"/>
      <c r="B241" s="78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73"/>
      <c r="B242" s="78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73"/>
      <c r="B243" s="78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73"/>
      <c r="B244" s="78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73"/>
      <c r="B245" s="78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73"/>
      <c r="B246" s="78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73"/>
      <c r="B247" s="78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73"/>
      <c r="B248" s="78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73"/>
      <c r="B249" s="78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73"/>
      <c r="B250" s="78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73"/>
      <c r="B251" s="78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73"/>
      <c r="B252" s="78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73"/>
      <c r="B253" s="78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73"/>
      <c r="B254" s="78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73"/>
      <c r="B255" s="78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73"/>
      <c r="B256" s="78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73"/>
      <c r="B257" s="78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73"/>
      <c r="B258" s="78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73"/>
      <c r="B259" s="78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73"/>
      <c r="B260" s="78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73"/>
      <c r="B261" s="78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73"/>
      <c r="B262" s="78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73"/>
      <c r="B263" s="78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73"/>
      <c r="B264" s="78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73"/>
      <c r="B265" s="78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73"/>
      <c r="B266" s="78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73"/>
      <c r="B267" s="78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73"/>
      <c r="B268" s="78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73"/>
      <c r="B269" s="78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73"/>
      <c r="B270" s="78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73"/>
      <c r="B271" s="78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73"/>
      <c r="B272" s="78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73"/>
      <c r="B273" s="78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73"/>
      <c r="B274" s="78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73"/>
      <c r="B275" s="78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73"/>
      <c r="B276" s="78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73"/>
      <c r="B277" s="78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73"/>
      <c r="B278" s="78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73"/>
      <c r="B279" s="78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73"/>
      <c r="B280" s="78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73"/>
      <c r="B281" s="78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73"/>
      <c r="B282" s="78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73"/>
      <c r="B283" s="78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73"/>
      <c r="B284" s="78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73"/>
      <c r="B285" s="78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73"/>
      <c r="B286" s="78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73"/>
      <c r="B287" s="78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73"/>
      <c r="B288" s="78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73"/>
      <c r="B289" s="78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73"/>
      <c r="B290" s="78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73"/>
      <c r="B291" s="78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73"/>
      <c r="B292" s="78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73"/>
      <c r="B293" s="78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73"/>
      <c r="B294" s="78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73"/>
      <c r="B295" s="78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73"/>
      <c r="B296" s="78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73"/>
      <c r="B297" s="78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73"/>
      <c r="B298" s="78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73"/>
      <c r="B299" s="78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73"/>
      <c r="B300" s="78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73"/>
      <c r="B301" s="78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73"/>
      <c r="B302" s="78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73"/>
      <c r="B303" s="78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73"/>
      <c r="B304" s="78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73"/>
      <c r="B305" s="78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73"/>
      <c r="B306" s="78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73"/>
      <c r="B307" s="78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73"/>
      <c r="B308" s="78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73"/>
      <c r="B309" s="78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73"/>
      <c r="B310" s="78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73"/>
      <c r="B311" s="78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73"/>
      <c r="B312" s="78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73"/>
      <c r="B313" s="78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73"/>
      <c r="B314" s="78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73"/>
      <c r="B315" s="78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73"/>
      <c r="B316" s="78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73"/>
      <c r="B317" s="78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73"/>
      <c r="B318" s="78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73"/>
      <c r="B319" s="78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73"/>
      <c r="B320" s="78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73"/>
      <c r="B321" s="78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73"/>
      <c r="B322" s="78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73"/>
      <c r="B323" s="78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73"/>
      <c r="B324" s="78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73"/>
      <c r="B325" s="78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73"/>
      <c r="B326" s="78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73"/>
      <c r="B327" s="78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73"/>
      <c r="B328" s="78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73"/>
      <c r="B329" s="78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73"/>
      <c r="B330" s="78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73"/>
      <c r="B331" s="78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73"/>
      <c r="B332" s="78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73"/>
      <c r="B333" s="78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73"/>
      <c r="B334" s="78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73"/>
      <c r="B335" s="78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73"/>
      <c r="B336" s="78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73"/>
      <c r="B337" s="78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73"/>
      <c r="B338" s="78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73"/>
      <c r="B339" s="78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73"/>
      <c r="B340" s="78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73"/>
      <c r="B341" s="78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73"/>
      <c r="B342" s="78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73"/>
      <c r="B343" s="78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73"/>
      <c r="B344" s="78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73"/>
      <c r="B345" s="78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73"/>
      <c r="B346" s="78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73"/>
      <c r="B347" s="78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73"/>
      <c r="B348" s="78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73"/>
      <c r="B349" s="78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73"/>
      <c r="B350" s="78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73"/>
      <c r="B351" s="78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73"/>
      <c r="B352" s="78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73"/>
      <c r="B353" s="78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73"/>
      <c r="B354" s="78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73"/>
      <c r="B355" s="78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73"/>
      <c r="B356" s="78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73"/>
      <c r="B357" s="78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73"/>
      <c r="B358" s="78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73"/>
      <c r="B359" s="78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73"/>
      <c r="B360" s="78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73"/>
      <c r="B361" s="78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73"/>
      <c r="B362" s="78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73"/>
      <c r="B363" s="78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73"/>
      <c r="B364" s="78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73"/>
      <c r="B365" s="78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73"/>
      <c r="B366" s="78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73"/>
      <c r="B367" s="78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73"/>
      <c r="B368" s="78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73"/>
      <c r="B369" s="78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73"/>
      <c r="B370" s="78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73"/>
      <c r="B371" s="78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73"/>
      <c r="B372" s="78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73"/>
      <c r="B373" s="78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73"/>
      <c r="B374" s="78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73"/>
      <c r="B375" s="78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73"/>
      <c r="B376" s="78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73"/>
      <c r="B377" s="78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73"/>
      <c r="B378" s="78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1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1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1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1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1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1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1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1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1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1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1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1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1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1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1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1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1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1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1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1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1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1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1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1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1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1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1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1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1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1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1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1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1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1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1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1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1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1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1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1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1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1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1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1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1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1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1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1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1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1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1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1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1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1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1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1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1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1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1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1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1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1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1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1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1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1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1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1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1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1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1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1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1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1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1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1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1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1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1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1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1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1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1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1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1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1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1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1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1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1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1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1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1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1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1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1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1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1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1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1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1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1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1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1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1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1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1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1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1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1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1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1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1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1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1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1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1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1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1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1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1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1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1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1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1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1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1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1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1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1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1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1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1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1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1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1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1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1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1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1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1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1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1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1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1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1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1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1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1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1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1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1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1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1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1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1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1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1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1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1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1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1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1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1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1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1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1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1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1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1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1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1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1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1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1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1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1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1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1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1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1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1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1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1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1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1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1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1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1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1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1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1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1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1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1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1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1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1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1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1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1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1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1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1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1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1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1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1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1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1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1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1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1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1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1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1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1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1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1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1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1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1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1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1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1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1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1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1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1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1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1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1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1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1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1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1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1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1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1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1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1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1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1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1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1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1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1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1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1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1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1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1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1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1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1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1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1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1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1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1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1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1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1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1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1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1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1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1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1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1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1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1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1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1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1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1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1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1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1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1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1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1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1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1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1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1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1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1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1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1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1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1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1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1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1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1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1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1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1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1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1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1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1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1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1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1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1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1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1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1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1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1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1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1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1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1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1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1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1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1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1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1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1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1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1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1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1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1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1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1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1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1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1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1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1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1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1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1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1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1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1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1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1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1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1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1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1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1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1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1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1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1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1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1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1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1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1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1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1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1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1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1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1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1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1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1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1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1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1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1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1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1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1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1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1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1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1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1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1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1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1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1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1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1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1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1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1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1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1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1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1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1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1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1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1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1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1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1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1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1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1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1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1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1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1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1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1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1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1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1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1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1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1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1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1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1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1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1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1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1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1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1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1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1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1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1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1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1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1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1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1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1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1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1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1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1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1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1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1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1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1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1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1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1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1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1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1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1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1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1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1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1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1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1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1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1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1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1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1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1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1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1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1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1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1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1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1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1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1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1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1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1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1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1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1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1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1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1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1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1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1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1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1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1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1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1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1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1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1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1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1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1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1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1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1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1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1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1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1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1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1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1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1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1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1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1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1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1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1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1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1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1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1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1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1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1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1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1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1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1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1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1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1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1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1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1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1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1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1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1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1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1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1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1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1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1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1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1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1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1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1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1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1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1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1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1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1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1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1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1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1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1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1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1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1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1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1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1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1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1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1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1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1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1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1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1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1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1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1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1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1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1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1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1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1"/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1"/>
      <c r="B999" s="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1"/>
      <c r="B1000" s="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$A$3:$B$3">
    <sortState ref="A3:B3">
      <sortCondition ref="A3"/>
    </sortState>
  </autoFilter>
  <printOptions/>
  <pageMargins bottom="0.170138888888889" footer="0.0" header="0.0" left="0.379166666666667" right="0.747916666666667" top="0.984027777777778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57"/>
    <col customWidth="1" min="2" max="2" width="6.57"/>
    <col customWidth="1" min="3" max="3" width="6.86"/>
    <col customWidth="1" min="4" max="4" width="6.71"/>
    <col customWidth="1" min="5" max="5" width="9.57"/>
    <col customWidth="1" min="6" max="6" width="10.57"/>
    <col customWidth="1" min="7" max="7" width="9.0"/>
    <col customWidth="1" min="8" max="8" width="11.14"/>
    <col customWidth="1" hidden="1" min="9" max="9" width="7.71"/>
    <col customWidth="1" hidden="1" min="10" max="10" width="4.43"/>
    <col customWidth="1" min="11" max="11" width="7.14"/>
    <col customWidth="1" min="12" max="12" width="9.86"/>
    <col customWidth="1" hidden="1" min="13" max="13" width="1.86"/>
    <col customWidth="1" hidden="1" min="14" max="14" width="7.29"/>
    <col customWidth="1" min="15" max="26" width="9.14"/>
  </cols>
  <sheetData>
    <row r="1" ht="11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39.0" customHeight="1">
      <c r="A2" s="11" t="s">
        <v>10</v>
      </c>
      <c r="C2" s="11"/>
      <c r="D2" s="11"/>
      <c r="E2" s="9"/>
      <c r="F2" s="9"/>
      <c r="G2" s="9"/>
      <c r="H2" s="9"/>
      <c r="I2" s="9"/>
      <c r="J2" s="9"/>
      <c r="K2" s="9"/>
      <c r="L2" s="1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8.25" customHeight="1">
      <c r="A3" s="18"/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7.25" customHeight="1">
      <c r="A4" s="20" t="s">
        <v>125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1.25" customHeight="1">
      <c r="A5" s="23" t="s">
        <v>134</v>
      </c>
      <c r="B5" s="24"/>
      <c r="C5" s="25"/>
      <c r="D5" s="26"/>
      <c r="E5" s="27" t="s">
        <v>139</v>
      </c>
      <c r="F5" s="26"/>
      <c r="G5" s="27"/>
      <c r="H5" s="25"/>
      <c r="I5" s="25"/>
      <c r="J5" s="25"/>
      <c r="K5" s="25"/>
      <c r="L5" s="26"/>
      <c r="M5" s="2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0" customHeight="1">
      <c r="A6" s="29" t="s">
        <v>146</v>
      </c>
      <c r="B6" s="24"/>
      <c r="C6" s="25"/>
      <c r="D6" s="26"/>
      <c r="E6" s="27" t="s">
        <v>149</v>
      </c>
      <c r="F6" s="26"/>
      <c r="G6" s="27"/>
      <c r="H6" s="25"/>
      <c r="I6" s="25"/>
      <c r="J6" s="25"/>
      <c r="K6" s="25"/>
      <c r="L6" s="26"/>
      <c r="M6" s="30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0" customHeight="1">
      <c r="A7" s="29" t="s">
        <v>152</v>
      </c>
      <c r="B7" s="24"/>
      <c r="C7" s="25"/>
      <c r="D7" s="26"/>
      <c r="E7" s="27" t="s">
        <v>153</v>
      </c>
      <c r="F7" s="26"/>
      <c r="G7" s="27"/>
      <c r="H7" s="25"/>
      <c r="I7" s="25"/>
      <c r="J7" s="25"/>
      <c r="K7" s="25"/>
      <c r="L7" s="26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0" customHeight="1">
      <c r="A8" s="31" t="s">
        <v>158</v>
      </c>
      <c r="B8" s="24"/>
      <c r="C8" s="25"/>
      <c r="D8" s="26"/>
      <c r="E8" s="27" t="s">
        <v>161</v>
      </c>
      <c r="F8" s="26"/>
      <c r="G8" s="27"/>
      <c r="H8" s="25"/>
      <c r="I8" s="25"/>
      <c r="J8" s="25"/>
      <c r="K8" s="25"/>
      <c r="L8" s="26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0" customHeight="1">
      <c r="A9" s="32" t="s">
        <v>166</v>
      </c>
      <c r="B9" s="33" t="s">
        <v>169</v>
      </c>
      <c r="C9" s="33"/>
      <c r="D9" s="33" t="s">
        <v>172</v>
      </c>
      <c r="E9" s="33"/>
      <c r="F9" s="33" t="s">
        <v>173</v>
      </c>
      <c r="G9" s="33"/>
      <c r="H9" s="33" t="s">
        <v>174</v>
      </c>
      <c r="I9" s="33"/>
      <c r="J9" s="33"/>
      <c r="K9" s="33"/>
      <c r="L9" s="34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2.75" customHeight="1">
      <c r="A10" s="35" t="s">
        <v>177</v>
      </c>
      <c r="B10" s="36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ht="12.75" customHeight="1">
      <c r="A11" s="35" t="s">
        <v>184</v>
      </c>
      <c r="B11" s="38"/>
      <c r="C11" s="21"/>
      <c r="D11" s="21"/>
      <c r="E11" s="22"/>
      <c r="F11" s="39" t="s">
        <v>187</v>
      </c>
      <c r="G11" s="40"/>
      <c r="H11" s="21"/>
      <c r="I11" s="21"/>
      <c r="J11" s="21"/>
      <c r="K11" s="21"/>
      <c r="L11" s="2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ht="12.75" customHeight="1">
      <c r="A12" s="35" t="s">
        <v>194</v>
      </c>
      <c r="B12" s="41"/>
      <c r="C12" s="21"/>
      <c r="D12" s="21"/>
      <c r="E12" s="21"/>
      <c r="F12" s="22"/>
      <c r="G12" s="42" t="s">
        <v>196</v>
      </c>
      <c r="H12" s="43"/>
      <c r="I12" s="21"/>
      <c r="J12" s="21"/>
      <c r="K12" s="21"/>
      <c r="L12" s="22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ht="12.75" customHeight="1">
      <c r="A13" s="44" t="s">
        <v>202</v>
      </c>
      <c r="B13" s="41"/>
      <c r="C13" s="22"/>
      <c r="D13" s="39" t="s">
        <v>205</v>
      </c>
      <c r="E13" s="45"/>
      <c r="F13" s="21"/>
      <c r="G13" s="21"/>
      <c r="H13" s="21"/>
      <c r="I13" s="22"/>
      <c r="J13" s="46"/>
      <c r="K13" s="47" t="s">
        <v>208</v>
      </c>
      <c r="L13" s="48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ht="13.5" customHeight="1">
      <c r="A14" s="35" t="s">
        <v>215</v>
      </c>
      <c r="B14" s="41"/>
      <c r="C14" s="21"/>
      <c r="D14" s="21"/>
      <c r="E14" s="22"/>
      <c r="F14" s="47" t="s">
        <v>216</v>
      </c>
      <c r="G14" s="41"/>
      <c r="H14" s="21"/>
      <c r="I14" s="21"/>
      <c r="J14" s="21"/>
      <c r="K14" s="21"/>
      <c r="L14" s="2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ht="12.75" customHeight="1">
      <c r="A15" s="49" t="s">
        <v>219</v>
      </c>
      <c r="B15" s="49"/>
      <c r="C15" s="50"/>
      <c r="D15" s="21"/>
      <c r="E15" s="22"/>
      <c r="F15" s="51" t="s">
        <v>224</v>
      </c>
      <c r="G15" s="52"/>
      <c r="H15" s="21"/>
      <c r="I15" s="21"/>
      <c r="J15" s="21"/>
      <c r="K15" s="21"/>
      <c r="L15" s="22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ht="12.75" customHeight="1">
      <c r="A16" s="49" t="s">
        <v>229</v>
      </c>
      <c r="B16" s="49"/>
      <c r="C16" s="50"/>
      <c r="D16" s="21"/>
      <c r="E16" s="22"/>
      <c r="F16" s="51" t="s">
        <v>224</v>
      </c>
      <c r="G16" s="52"/>
      <c r="H16" s="21"/>
      <c r="I16" s="21"/>
      <c r="J16" s="21"/>
      <c r="K16" s="21"/>
      <c r="L16" s="22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ht="12.75" customHeight="1">
      <c r="A17" s="49" t="s">
        <v>232</v>
      </c>
      <c r="B17" s="49"/>
      <c r="C17" s="50"/>
      <c r="D17" s="21"/>
      <c r="E17" s="22"/>
      <c r="F17" s="51" t="s">
        <v>224</v>
      </c>
      <c r="G17" s="52"/>
      <c r="H17" s="21"/>
      <c r="I17" s="21"/>
      <c r="J17" s="21"/>
      <c r="K17" s="21"/>
      <c r="L17" s="22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ht="15.0" customHeight="1">
      <c r="A18" s="20" t="s">
        <v>237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2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ht="12.75" customHeight="1">
      <c r="A19" s="44" t="s">
        <v>194</v>
      </c>
      <c r="B19" s="53"/>
      <c r="C19" s="21"/>
      <c r="D19" s="21"/>
      <c r="E19" s="21"/>
      <c r="F19" s="22"/>
      <c r="G19" s="44" t="s">
        <v>196</v>
      </c>
      <c r="H19" s="53"/>
      <c r="I19" s="21"/>
      <c r="J19" s="21"/>
      <c r="K19" s="21"/>
      <c r="L19" s="2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ht="12.75" hidden="1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8"/>
      <c r="L20" s="44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ht="12.75" customHeight="1">
      <c r="A21" s="44" t="s">
        <v>202</v>
      </c>
      <c r="B21" s="41"/>
      <c r="C21" s="22"/>
      <c r="D21" s="39" t="s">
        <v>205</v>
      </c>
      <c r="E21" s="45"/>
      <c r="F21" s="21"/>
      <c r="G21" s="21"/>
      <c r="H21" s="21"/>
      <c r="I21" s="22"/>
      <c r="J21" s="46"/>
      <c r="K21" s="47" t="s">
        <v>208</v>
      </c>
      <c r="L21" s="48"/>
      <c r="M21" s="54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ht="12.75" customHeight="1">
      <c r="A22" s="35" t="s">
        <v>215</v>
      </c>
      <c r="B22" s="41"/>
      <c r="C22" s="21"/>
      <c r="D22" s="21"/>
      <c r="E22" s="22"/>
      <c r="F22" s="47" t="s">
        <v>216</v>
      </c>
      <c r="G22" s="55"/>
      <c r="H22" s="21"/>
      <c r="I22" s="21"/>
      <c r="J22" s="21"/>
      <c r="K22" s="21"/>
      <c r="L22" s="22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ht="12.75" customHeight="1">
      <c r="A23" s="35" t="s">
        <v>184</v>
      </c>
      <c r="B23" s="38"/>
      <c r="C23" s="21"/>
      <c r="D23" s="21"/>
      <c r="E23" s="22"/>
      <c r="F23" s="39" t="s">
        <v>187</v>
      </c>
      <c r="G23" s="38"/>
      <c r="H23" s="21"/>
      <c r="I23" s="21"/>
      <c r="J23" s="21"/>
      <c r="K23" s="21"/>
      <c r="L23" s="22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ht="15.0" customHeight="1">
      <c r="A24" s="20" t="s">
        <v>260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2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ht="12.75" customHeight="1">
      <c r="A25" s="44" t="s">
        <v>194</v>
      </c>
      <c r="B25" s="53"/>
      <c r="C25" s="21"/>
      <c r="D25" s="21"/>
      <c r="E25" s="21"/>
      <c r="F25" s="22"/>
      <c r="G25" s="44" t="s">
        <v>196</v>
      </c>
      <c r="H25" s="53"/>
      <c r="I25" s="21"/>
      <c r="J25" s="21"/>
      <c r="K25" s="21"/>
      <c r="L25" s="22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ht="12.75" customHeight="1">
      <c r="A26" s="44" t="s">
        <v>202</v>
      </c>
      <c r="B26" s="41"/>
      <c r="C26" s="22"/>
      <c r="D26" s="39" t="s">
        <v>205</v>
      </c>
      <c r="E26" s="45"/>
      <c r="F26" s="21"/>
      <c r="G26" s="21"/>
      <c r="H26" s="21"/>
      <c r="I26" s="22"/>
      <c r="J26" s="46"/>
      <c r="K26" s="47" t="s">
        <v>208</v>
      </c>
      <c r="L26" s="48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12.75" customHeight="1">
      <c r="A27" s="35" t="s">
        <v>215</v>
      </c>
      <c r="B27" s="41"/>
      <c r="C27" s="21"/>
      <c r="D27" s="21"/>
      <c r="E27" s="22"/>
      <c r="F27" s="47" t="s">
        <v>216</v>
      </c>
      <c r="G27" s="55"/>
      <c r="H27" s="21"/>
      <c r="I27" s="21"/>
      <c r="J27" s="21"/>
      <c r="K27" s="21"/>
      <c r="L27" s="22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12.75" customHeight="1">
      <c r="A28" s="35" t="s">
        <v>184</v>
      </c>
      <c r="B28" s="38"/>
      <c r="C28" s="21"/>
      <c r="D28" s="21"/>
      <c r="E28" s="22"/>
      <c r="F28" s="39" t="s">
        <v>187</v>
      </c>
      <c r="G28" s="38"/>
      <c r="H28" s="21"/>
      <c r="I28" s="21"/>
      <c r="J28" s="21"/>
      <c r="K28" s="21"/>
      <c r="L28" s="22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ht="15.0" customHeight="1">
      <c r="A29" s="56" t="s">
        <v>276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ht="12.75" customHeight="1">
      <c r="A30" s="44" t="s">
        <v>284</v>
      </c>
      <c r="B30" s="53"/>
      <c r="C30" s="21"/>
      <c r="D30" s="21"/>
      <c r="E30" s="21"/>
      <c r="F30" s="21"/>
      <c r="G30" s="21"/>
      <c r="H30" s="21"/>
      <c r="I30" s="21"/>
      <c r="J30" s="21"/>
      <c r="K30" s="21"/>
      <c r="L30" s="22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ht="12.75" customHeight="1">
      <c r="A31" s="35" t="s">
        <v>194</v>
      </c>
      <c r="B31" s="55"/>
      <c r="C31" s="21"/>
      <c r="D31" s="21"/>
      <c r="E31" s="21"/>
      <c r="F31" s="22"/>
      <c r="G31" s="44" t="s">
        <v>196</v>
      </c>
      <c r="H31" s="53"/>
      <c r="I31" s="21"/>
      <c r="J31" s="21"/>
      <c r="K31" s="21"/>
      <c r="L31" s="22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2.75" customHeight="1">
      <c r="A32" s="44" t="s">
        <v>202</v>
      </c>
      <c r="B32" s="41"/>
      <c r="C32" s="22"/>
      <c r="D32" s="39" t="s">
        <v>205</v>
      </c>
      <c r="E32" s="45"/>
      <c r="F32" s="21"/>
      <c r="G32" s="21"/>
      <c r="H32" s="21"/>
      <c r="I32" s="22"/>
      <c r="J32" s="46"/>
      <c r="K32" s="47" t="s">
        <v>208</v>
      </c>
      <c r="L32" s="48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ht="12.75" customHeight="1">
      <c r="A33" s="35" t="s">
        <v>215</v>
      </c>
      <c r="B33" s="55"/>
      <c r="C33" s="21"/>
      <c r="D33" s="21"/>
      <c r="E33" s="22"/>
      <c r="F33" s="47" t="s">
        <v>216</v>
      </c>
      <c r="G33" s="55"/>
      <c r="H33" s="21"/>
      <c r="I33" s="21"/>
      <c r="J33" s="21"/>
      <c r="K33" s="21"/>
      <c r="L33" s="22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12.75" customHeight="1">
      <c r="A34" s="35" t="s">
        <v>184</v>
      </c>
      <c r="B34" s="38"/>
      <c r="C34" s="21"/>
      <c r="D34" s="21"/>
      <c r="E34" s="22"/>
      <c r="F34" s="39" t="s">
        <v>187</v>
      </c>
      <c r="G34" s="38"/>
      <c r="H34" s="21"/>
      <c r="I34" s="21"/>
      <c r="J34" s="21"/>
      <c r="K34" s="21"/>
      <c r="L34" s="22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ht="27.0" customHeight="1">
      <c r="A35" s="57" t="s">
        <v>299</v>
      </c>
      <c r="B35" s="58" t="s">
        <v>302</v>
      </c>
      <c r="C35" s="59" t="s">
        <v>1</v>
      </c>
      <c r="D35" s="21"/>
      <c r="E35" s="21"/>
      <c r="F35" s="22"/>
      <c r="G35" s="60" t="s">
        <v>306</v>
      </c>
      <c r="H35" s="60" t="s">
        <v>308</v>
      </c>
      <c r="I35" s="60" t="s">
        <v>309</v>
      </c>
      <c r="J35" s="60" t="s">
        <v>310</v>
      </c>
      <c r="K35" s="60" t="s">
        <v>311</v>
      </c>
      <c r="L35" s="60" t="s">
        <v>312</v>
      </c>
      <c r="M35" s="61"/>
      <c r="N35" s="61"/>
      <c r="O35" s="62" t="s">
        <v>315</v>
      </c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2.75" customHeight="1">
      <c r="A36" s="63" t="s">
        <v>2</v>
      </c>
      <c r="B36" s="64"/>
      <c r="C36" s="65" t="str">
        <f>IF(A36="","",VLOOKUP(A36,'&amp;'!A:B,2,0))</f>
        <v>AG DIARIA JASPE PRETO</v>
      </c>
      <c r="D36" s="21"/>
      <c r="E36" s="21"/>
      <c r="F36" s="22"/>
      <c r="G36" s="66">
        <f>IF(A36=0,0,VLOOKUP(A36,'$'!$A$3:$B$177,2,0))</f>
        <v>7.85</v>
      </c>
      <c r="H36" s="67"/>
      <c r="I36" s="67">
        <f t="shared" ref="I36:I215" si="1">J36*1</f>
        <v>0</v>
      </c>
      <c r="J36" s="67">
        <f t="shared" ref="J36:J215" si="2">IF(B36=0,0,IF(H36&lt;=$M$217,10,0))</f>
        <v>0</v>
      </c>
      <c r="K36" s="66">
        <f t="shared" ref="K36:K215" si="3">IF(B36=0,0,(G36-(G36*H36)/100))</f>
        <v>0</v>
      </c>
      <c r="L36" s="68">
        <f t="shared" ref="L36:L215" si="4">B36*K36</f>
        <v>0</v>
      </c>
      <c r="M36" s="37"/>
      <c r="N36" s="69">
        <f t="shared" ref="N36:N215" si="5">B36*G36</f>
        <v>0</v>
      </c>
      <c r="O36" s="70" t="s">
        <v>348</v>
      </c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ht="12.75" customHeight="1">
      <c r="A37" s="63" t="s">
        <v>4</v>
      </c>
      <c r="B37" s="71"/>
      <c r="C37" s="65" t="str">
        <f>IF(A37="","",VLOOKUP(A37,'&amp;'!A:B,2,0))</f>
        <v>CALENDÁRIO VERTICAL GRAPHIC 1</v>
      </c>
      <c r="D37" s="21"/>
      <c r="E37" s="21"/>
      <c r="F37" s="22"/>
      <c r="G37" s="66">
        <f>IF(A37=0,0,VLOOKUP(A37,'$'!$A$3:$B$177,2,0))</f>
        <v>11.92</v>
      </c>
      <c r="H37" s="67"/>
      <c r="I37" s="67">
        <f t="shared" si="1"/>
        <v>0</v>
      </c>
      <c r="J37" s="67">
        <f t="shared" si="2"/>
        <v>0</v>
      </c>
      <c r="K37" s="66">
        <f t="shared" si="3"/>
        <v>0</v>
      </c>
      <c r="L37" s="68">
        <f t="shared" si="4"/>
        <v>0</v>
      </c>
      <c r="M37" s="37"/>
      <c r="N37" s="69">
        <f t="shared" si="5"/>
        <v>0</v>
      </c>
      <c r="O37" s="72" t="s">
        <v>361</v>
      </c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ht="12.75" customHeight="1">
      <c r="A38" s="63" t="s">
        <v>6</v>
      </c>
      <c r="B38" s="71"/>
      <c r="C38" s="65" t="str">
        <f>IF(A38="","",VLOOKUP(A38,'&amp;'!A:B,2,0))</f>
        <v>CADERNETA SEMANAL CANDY</v>
      </c>
      <c r="D38" s="21"/>
      <c r="E38" s="21"/>
      <c r="F38" s="22"/>
      <c r="G38" s="66">
        <f>IF(A38=0,0,VLOOKUP(A38,'$'!$A$3:$B$177,2,0))</f>
        <v>17.49</v>
      </c>
      <c r="H38" s="67"/>
      <c r="I38" s="67">
        <f t="shared" si="1"/>
        <v>0</v>
      </c>
      <c r="J38" s="67">
        <f t="shared" si="2"/>
        <v>0</v>
      </c>
      <c r="K38" s="66">
        <f t="shared" si="3"/>
        <v>0</v>
      </c>
      <c r="L38" s="68">
        <f t="shared" si="4"/>
        <v>0</v>
      </c>
      <c r="M38" s="37"/>
      <c r="N38" s="69">
        <f t="shared" si="5"/>
        <v>0</v>
      </c>
      <c r="O38" s="72" t="s">
        <v>361</v>
      </c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ht="12.75" customHeight="1">
      <c r="A39" s="63" t="s">
        <v>8</v>
      </c>
      <c r="B39" s="71"/>
      <c r="C39" s="65" t="str">
        <f>IF(A39="","",VLOOKUP(A39,'&amp;'!A:B,2,0))</f>
        <v>AGENDA DIÁRIA ESPIRAL PEQUENA CANDY</v>
      </c>
      <c r="D39" s="21"/>
      <c r="E39" s="21"/>
      <c r="F39" s="22"/>
      <c r="G39" s="66">
        <f>IF(A39=0,0,VLOOKUP(A39,'$'!$A$3:$B$177,2,0))</f>
        <v>17.65</v>
      </c>
      <c r="H39" s="67"/>
      <c r="I39" s="67">
        <f t="shared" si="1"/>
        <v>0</v>
      </c>
      <c r="J39" s="67">
        <f t="shared" si="2"/>
        <v>0</v>
      </c>
      <c r="K39" s="66">
        <f t="shared" si="3"/>
        <v>0</v>
      </c>
      <c r="L39" s="68">
        <f t="shared" si="4"/>
        <v>0</v>
      </c>
      <c r="M39" s="37"/>
      <c r="N39" s="69">
        <f t="shared" si="5"/>
        <v>0</v>
      </c>
      <c r="O39" s="72" t="s">
        <v>361</v>
      </c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ht="12.75" customHeight="1">
      <c r="A40" s="63" t="s">
        <v>11</v>
      </c>
      <c r="B40" s="71"/>
      <c r="C40" s="65" t="str">
        <f>IF(A40="","",VLOOKUP(A40,'&amp;'!A:B,2,0))</f>
        <v>AGENDA SEMANAL DE BOLSO CANDY </v>
      </c>
      <c r="D40" s="21"/>
      <c r="E40" s="21"/>
      <c r="F40" s="22"/>
      <c r="G40" s="66">
        <f>IF(A40=0,0,VLOOKUP(A40,'$'!$A$3:$B$177,2,0))</f>
        <v>9.61</v>
      </c>
      <c r="H40" s="67"/>
      <c r="I40" s="67">
        <f t="shared" si="1"/>
        <v>0</v>
      </c>
      <c r="J40" s="67">
        <f t="shared" si="2"/>
        <v>0</v>
      </c>
      <c r="K40" s="66">
        <f t="shared" si="3"/>
        <v>0</v>
      </c>
      <c r="L40" s="68">
        <f t="shared" si="4"/>
        <v>0</v>
      </c>
      <c r="M40" s="37"/>
      <c r="N40" s="69">
        <f t="shared" si="5"/>
        <v>0</v>
      </c>
      <c r="O40" s="72" t="s">
        <v>361</v>
      </c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ht="12.75" customHeight="1">
      <c r="A41" s="63" t="s">
        <v>13</v>
      </c>
      <c r="B41" s="71"/>
      <c r="C41" s="65" t="str">
        <f>IF(A41="","",VLOOKUP(A41,'&amp;'!A:B,2,0))</f>
        <v>KIT COM 3 CADERNETAS FLEXIVEIS CANDY </v>
      </c>
      <c r="D41" s="21"/>
      <c r="E41" s="21"/>
      <c r="F41" s="22"/>
      <c r="G41" s="66">
        <f>IF(A41=0,0,VLOOKUP(A41,'$'!$A$3:$B$177,2,0))</f>
        <v>16.51</v>
      </c>
      <c r="H41" s="67"/>
      <c r="I41" s="67">
        <f t="shared" si="1"/>
        <v>0</v>
      </c>
      <c r="J41" s="67">
        <f t="shared" si="2"/>
        <v>0</v>
      </c>
      <c r="K41" s="66">
        <f t="shared" si="3"/>
        <v>0</v>
      </c>
      <c r="L41" s="68">
        <f t="shared" si="4"/>
        <v>0</v>
      </c>
      <c r="M41" s="37"/>
      <c r="N41" s="69">
        <f t="shared" si="5"/>
        <v>0</v>
      </c>
      <c r="O41" s="72" t="s">
        <v>361</v>
      </c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ht="12.75" customHeight="1">
      <c r="A42" s="63" t="s">
        <v>15</v>
      </c>
      <c r="B42" s="71"/>
      <c r="C42" s="65" t="str">
        <f>IF(A42="","",VLOOKUP(A42,'&amp;'!A:B,2,0))</f>
        <v>PLANNER DOS SONHOS CANDY </v>
      </c>
      <c r="D42" s="21"/>
      <c r="E42" s="21"/>
      <c r="F42" s="22"/>
      <c r="G42" s="66">
        <f>IF(A42=0,0,VLOOKUP(A42,'$'!$A$3:$B$177,2,0))</f>
        <v>18.66</v>
      </c>
      <c r="H42" s="67"/>
      <c r="I42" s="67">
        <f t="shared" si="1"/>
        <v>0</v>
      </c>
      <c r="J42" s="67">
        <f t="shared" si="2"/>
        <v>0</v>
      </c>
      <c r="K42" s="66">
        <f t="shared" si="3"/>
        <v>0</v>
      </c>
      <c r="L42" s="68">
        <f t="shared" si="4"/>
        <v>0</v>
      </c>
      <c r="M42" s="37"/>
      <c r="N42" s="69">
        <f t="shared" si="5"/>
        <v>0</v>
      </c>
      <c r="O42" s="72" t="s">
        <v>361</v>
      </c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ht="12.75" customHeight="1">
      <c r="A43" s="63" t="s">
        <v>17</v>
      </c>
      <c r="B43" s="71"/>
      <c r="C43" s="65" t="str">
        <f>IF(A43="","",VLOOKUP(A43,'&amp;'!A:B,2,0))</f>
        <v>PLANNER DA GRATIDÃO CANDY </v>
      </c>
      <c r="D43" s="21"/>
      <c r="E43" s="21"/>
      <c r="F43" s="22"/>
      <c r="G43" s="66">
        <f>IF(A43=0,0,VLOOKUP(A43,'$'!$A$3:$B$177,2,0))</f>
        <v>17.99</v>
      </c>
      <c r="H43" s="67"/>
      <c r="I43" s="67">
        <f t="shared" si="1"/>
        <v>0</v>
      </c>
      <c r="J43" s="67">
        <f t="shared" si="2"/>
        <v>0</v>
      </c>
      <c r="K43" s="66">
        <f t="shared" si="3"/>
        <v>0</v>
      </c>
      <c r="L43" s="68">
        <f t="shared" si="4"/>
        <v>0</v>
      </c>
      <c r="M43" s="37"/>
      <c r="N43" s="69">
        <f t="shared" si="5"/>
        <v>0</v>
      </c>
      <c r="O43" s="72" t="s">
        <v>361</v>
      </c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ht="12.75" customHeight="1">
      <c r="A44" s="63" t="s">
        <v>19</v>
      </c>
      <c r="B44" s="71"/>
      <c r="C44" s="65" t="str">
        <f>IF(A44="","",VLOOKUP(A44,'&amp;'!A:B,2,0))</f>
        <v>PLANNER SEMANAL BLOCADO CANDY </v>
      </c>
      <c r="D44" s="21"/>
      <c r="E44" s="21"/>
      <c r="F44" s="22"/>
      <c r="G44" s="66">
        <f>IF(A44=0,0,VLOOKUP(A44,'$'!$A$3:$B$177,2,0))</f>
        <v>11.28</v>
      </c>
      <c r="H44" s="67"/>
      <c r="I44" s="67">
        <f t="shared" si="1"/>
        <v>0</v>
      </c>
      <c r="J44" s="67">
        <f t="shared" si="2"/>
        <v>0</v>
      </c>
      <c r="K44" s="66">
        <f t="shared" si="3"/>
        <v>0</v>
      </c>
      <c r="L44" s="68">
        <f t="shared" si="4"/>
        <v>0</v>
      </c>
      <c r="M44" s="37"/>
      <c r="N44" s="69">
        <f t="shared" si="5"/>
        <v>0</v>
      </c>
      <c r="O44" s="72" t="s">
        <v>361</v>
      </c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ht="12.75" customHeight="1">
      <c r="A45" s="63" t="s">
        <v>21</v>
      </c>
      <c r="B45" s="71"/>
      <c r="C45" s="65" t="str">
        <f>IF(A45="","",VLOOKUP(A45,'&amp;'!A:B,2,0))</f>
        <v>PLANNER LISTA CANDY </v>
      </c>
      <c r="D45" s="21"/>
      <c r="E45" s="21"/>
      <c r="F45" s="22"/>
      <c r="G45" s="66">
        <f>IF(A45=0,0,VLOOKUP(A45,'$'!$A$3:$B$177,2,0))</f>
        <v>15.99</v>
      </c>
      <c r="H45" s="67"/>
      <c r="I45" s="67">
        <f t="shared" si="1"/>
        <v>0</v>
      </c>
      <c r="J45" s="67">
        <f t="shared" si="2"/>
        <v>0</v>
      </c>
      <c r="K45" s="66">
        <f t="shared" si="3"/>
        <v>0</v>
      </c>
      <c r="L45" s="68">
        <f t="shared" si="4"/>
        <v>0</v>
      </c>
      <c r="M45" s="37"/>
      <c r="N45" s="69">
        <f t="shared" si="5"/>
        <v>0</v>
      </c>
      <c r="O45" s="72" t="s">
        <v>361</v>
      </c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ht="12.75" customHeight="1">
      <c r="A46" s="63" t="s">
        <v>23</v>
      </c>
      <c r="B46" s="71"/>
      <c r="C46" s="65" t="str">
        <f>IF(A46="","",VLOOKUP(A46,'&amp;'!A:B,2,0))</f>
        <v>BLOCO CAMADAS CANDY </v>
      </c>
      <c r="D46" s="21"/>
      <c r="E46" s="21"/>
      <c r="F46" s="22"/>
      <c r="G46" s="66">
        <f>IF(A46=0,0,VLOOKUP(A46,'$'!$A$3:$B$177,2,0))</f>
        <v>8.33</v>
      </c>
      <c r="H46" s="67"/>
      <c r="I46" s="67">
        <f t="shared" si="1"/>
        <v>0</v>
      </c>
      <c r="J46" s="67">
        <f t="shared" si="2"/>
        <v>0</v>
      </c>
      <c r="K46" s="66">
        <f t="shared" si="3"/>
        <v>0</v>
      </c>
      <c r="L46" s="68">
        <f t="shared" si="4"/>
        <v>0</v>
      </c>
      <c r="M46" s="37"/>
      <c r="N46" s="69">
        <f t="shared" si="5"/>
        <v>0</v>
      </c>
      <c r="O46" s="72" t="s">
        <v>361</v>
      </c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ht="12.75" customHeight="1">
      <c r="A47" s="63" t="s">
        <v>25</v>
      </c>
      <c r="B47" s="71"/>
      <c r="C47" s="65" t="str">
        <f>IF(A47="","",VLOOKUP(A47,'&amp;'!A:B,2,0))</f>
        <v>BLOCO NOTES CANDY </v>
      </c>
      <c r="D47" s="21"/>
      <c r="E47" s="21"/>
      <c r="F47" s="22"/>
      <c r="G47" s="66">
        <f>IF(A47=0,0,VLOOKUP(A47,'$'!$A$3:$B$177,2,0))</f>
        <v>8.77</v>
      </c>
      <c r="H47" s="67"/>
      <c r="I47" s="67">
        <f t="shared" si="1"/>
        <v>0</v>
      </c>
      <c r="J47" s="67">
        <f t="shared" si="2"/>
        <v>0</v>
      </c>
      <c r="K47" s="66">
        <f t="shared" si="3"/>
        <v>0</v>
      </c>
      <c r="L47" s="68">
        <f t="shared" si="4"/>
        <v>0</v>
      </c>
      <c r="M47" s="37"/>
      <c r="N47" s="69">
        <f t="shared" si="5"/>
        <v>0</v>
      </c>
      <c r="O47" s="72" t="s">
        <v>396</v>
      </c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12.75" customHeight="1">
      <c r="A48" s="63" t="s">
        <v>27</v>
      </c>
      <c r="B48" s="71"/>
      <c r="C48" s="65" t="str">
        <f>IF(A48="","",VLOOKUP(A48,'&amp;'!A:B,2,0))</f>
        <v>CADERNETA 3 EM 1 CANDY </v>
      </c>
      <c r="D48" s="21"/>
      <c r="E48" s="21"/>
      <c r="F48" s="22"/>
      <c r="G48" s="66">
        <f>IF(A48=0,0,VLOOKUP(A48,'$'!$A$3:$B$177,2,0))</f>
        <v>14.88</v>
      </c>
      <c r="H48" s="67"/>
      <c r="I48" s="67">
        <f t="shared" si="1"/>
        <v>0</v>
      </c>
      <c r="J48" s="67">
        <f t="shared" si="2"/>
        <v>0</v>
      </c>
      <c r="K48" s="66">
        <f t="shared" si="3"/>
        <v>0</v>
      </c>
      <c r="L48" s="68">
        <f t="shared" si="4"/>
        <v>0</v>
      </c>
      <c r="M48" s="37"/>
      <c r="N48" s="69">
        <f t="shared" si="5"/>
        <v>0</v>
      </c>
      <c r="O48" s="72" t="s">
        <v>361</v>
      </c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ht="12.75" customHeight="1">
      <c r="A49" s="63" t="s">
        <v>29</v>
      </c>
      <c r="B49" s="71"/>
      <c r="C49" s="65" t="str">
        <f>IF(A49="","",VLOOKUP(A49,'&amp;'!A:B,2,0))</f>
        <v>CADERNO MINI  CANDY </v>
      </c>
      <c r="D49" s="21"/>
      <c r="E49" s="21"/>
      <c r="F49" s="22"/>
      <c r="G49" s="66">
        <f>IF(A49=0,0,VLOOKUP(A49,'$'!$A$3:$B$177,2,0))</f>
        <v>11.3</v>
      </c>
      <c r="H49" s="67"/>
      <c r="I49" s="67">
        <f t="shared" si="1"/>
        <v>0</v>
      </c>
      <c r="J49" s="67">
        <f t="shared" si="2"/>
        <v>0</v>
      </c>
      <c r="K49" s="66">
        <f t="shared" si="3"/>
        <v>0</v>
      </c>
      <c r="L49" s="68">
        <f t="shared" si="4"/>
        <v>0</v>
      </c>
      <c r="M49" s="37"/>
      <c r="N49" s="69">
        <f t="shared" si="5"/>
        <v>0</v>
      </c>
      <c r="O49" s="72" t="s">
        <v>361</v>
      </c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ht="12.75" customHeight="1">
      <c r="A50" s="63" t="s">
        <v>31</v>
      </c>
      <c r="B50" s="71"/>
      <c r="C50" s="65" t="str">
        <f>IF(A50="","",VLOOKUP(A50,'&amp;'!A:B,2,0))</f>
        <v>CADERNO MÉDIO  CANDY </v>
      </c>
      <c r="D50" s="21"/>
      <c r="E50" s="21"/>
      <c r="F50" s="22"/>
      <c r="G50" s="66">
        <f>IF(A50=0,0,VLOOKUP(A50,'$'!$A$3:$B$177,2,0))</f>
        <v>13.42</v>
      </c>
      <c r="H50" s="67"/>
      <c r="I50" s="67">
        <f t="shared" si="1"/>
        <v>0</v>
      </c>
      <c r="J50" s="67">
        <f t="shared" si="2"/>
        <v>0</v>
      </c>
      <c r="K50" s="66">
        <f t="shared" si="3"/>
        <v>0</v>
      </c>
      <c r="L50" s="68">
        <f t="shared" si="4"/>
        <v>0</v>
      </c>
      <c r="M50" s="37"/>
      <c r="N50" s="69">
        <f t="shared" si="5"/>
        <v>0</v>
      </c>
      <c r="O50" s="72" t="s">
        <v>361</v>
      </c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ht="12.75" customHeight="1">
      <c r="A51" s="63" t="s">
        <v>33</v>
      </c>
      <c r="B51" s="71"/>
      <c r="C51" s="65" t="str">
        <f>IF(A51="","",VLOOKUP(A51,'&amp;'!A:B,2,0))</f>
        <v>CADERNETA BULLET JOURNAL FRASES CANDY </v>
      </c>
      <c r="D51" s="21"/>
      <c r="E51" s="21"/>
      <c r="F51" s="22"/>
      <c r="G51" s="66">
        <f>IF(A51=0,0,VLOOKUP(A51,'$'!$A$3:$B$177,2,0))</f>
        <v>19.02</v>
      </c>
      <c r="H51" s="67"/>
      <c r="I51" s="67">
        <f t="shared" si="1"/>
        <v>0</v>
      </c>
      <c r="J51" s="67">
        <f t="shared" si="2"/>
        <v>0</v>
      </c>
      <c r="K51" s="66">
        <f t="shared" si="3"/>
        <v>0</v>
      </c>
      <c r="L51" s="68">
        <f t="shared" si="4"/>
        <v>0</v>
      </c>
      <c r="M51" s="37"/>
      <c r="N51" s="69">
        <f t="shared" si="5"/>
        <v>0</v>
      </c>
      <c r="O51" s="72" t="s">
        <v>396</v>
      </c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ht="12.75" customHeight="1">
      <c r="A52" s="63" t="s">
        <v>35</v>
      </c>
      <c r="B52" s="71"/>
      <c r="C52" s="65" t="str">
        <f>IF(A52="","",VLOOKUP(A52,'&amp;'!A:B,2,0))</f>
        <v>CADERNETA BULLET JOURNAL LISO CANDY </v>
      </c>
      <c r="D52" s="21"/>
      <c r="E52" s="21"/>
      <c r="F52" s="22"/>
      <c r="G52" s="66">
        <f>IF(A52=0,0,VLOOKUP(A52,'$'!$A$3:$B$177,2,0))</f>
        <v>19.02</v>
      </c>
      <c r="H52" s="67"/>
      <c r="I52" s="67">
        <f t="shared" si="1"/>
        <v>0</v>
      </c>
      <c r="J52" s="67">
        <f t="shared" si="2"/>
        <v>0</v>
      </c>
      <c r="K52" s="66">
        <f t="shared" si="3"/>
        <v>0</v>
      </c>
      <c r="L52" s="68">
        <f t="shared" si="4"/>
        <v>0</v>
      </c>
      <c r="M52" s="37"/>
      <c r="N52" s="69">
        <f t="shared" si="5"/>
        <v>0</v>
      </c>
      <c r="O52" s="72" t="s">
        <v>396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ht="12.75" customHeight="1">
      <c r="A53" s="63" t="s">
        <v>37</v>
      </c>
      <c r="B53" s="71"/>
      <c r="C53" s="65" t="str">
        <f>IF(A53="","",VLOOKUP(A53,'&amp;'!A:B,2,0))</f>
        <v>BLOCO ESPIRAL MÉDIO PET 3</v>
      </c>
      <c r="D53" s="21"/>
      <c r="E53" s="21"/>
      <c r="F53" s="22"/>
      <c r="G53" s="66">
        <f>IF(A53=0,0,VLOOKUP(A53,'$'!$A$3:$B$177,2,0))</f>
        <v>5.55</v>
      </c>
      <c r="H53" s="67"/>
      <c r="I53" s="67">
        <f t="shared" si="1"/>
        <v>0</v>
      </c>
      <c r="J53" s="67">
        <f t="shared" si="2"/>
        <v>0</v>
      </c>
      <c r="K53" s="66">
        <f t="shared" si="3"/>
        <v>0</v>
      </c>
      <c r="L53" s="68">
        <f t="shared" si="4"/>
        <v>0</v>
      </c>
      <c r="M53" s="37"/>
      <c r="N53" s="69">
        <f t="shared" si="5"/>
        <v>0</v>
      </c>
      <c r="O53" s="72" t="s">
        <v>361</v>
      </c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ht="12.75" customHeight="1">
      <c r="A54" s="63" t="s">
        <v>39</v>
      </c>
      <c r="B54" s="71"/>
      <c r="C54" s="65" t="str">
        <f>IF(A54="","",VLOOKUP(A54,'&amp;'!A:B,2,0))</f>
        <v>CADERNETA BULLET JOURNAL PET 3</v>
      </c>
      <c r="D54" s="21"/>
      <c r="E54" s="21"/>
      <c r="F54" s="22"/>
      <c r="G54" s="66">
        <f>IF(A54=0,0,VLOOKUP(A54,'$'!$A$3:$B$177,2,0))</f>
        <v>19.02</v>
      </c>
      <c r="H54" s="67"/>
      <c r="I54" s="67">
        <f t="shared" si="1"/>
        <v>0</v>
      </c>
      <c r="J54" s="67">
        <f t="shared" si="2"/>
        <v>0</v>
      </c>
      <c r="K54" s="66">
        <f t="shared" si="3"/>
        <v>0</v>
      </c>
      <c r="L54" s="68">
        <f t="shared" si="4"/>
        <v>0</v>
      </c>
      <c r="M54" s="37"/>
      <c r="N54" s="69">
        <f t="shared" si="5"/>
        <v>0</v>
      </c>
      <c r="O54" s="72" t="s">
        <v>361</v>
      </c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ht="12.75" customHeight="1">
      <c r="A55" s="63" t="s">
        <v>41</v>
      </c>
      <c r="B55" s="71"/>
      <c r="C55" s="65" t="str">
        <f>IF(A55="","",VLOOKUP(A55,'&amp;'!A:B,2,0))</f>
        <v>CADERNETA PEQUENA OFFSET PET 3</v>
      </c>
      <c r="D55" s="21"/>
      <c r="E55" s="21"/>
      <c r="F55" s="22"/>
      <c r="G55" s="66">
        <f>IF(A55=0,0,VLOOKUP(A55,'$'!$A$3:$B$177,2,0))</f>
        <v>9.27</v>
      </c>
      <c r="H55" s="67"/>
      <c r="I55" s="67">
        <f t="shared" si="1"/>
        <v>0</v>
      </c>
      <c r="J55" s="67">
        <f t="shared" si="2"/>
        <v>0</v>
      </c>
      <c r="K55" s="66">
        <f t="shared" si="3"/>
        <v>0</v>
      </c>
      <c r="L55" s="68">
        <f t="shared" si="4"/>
        <v>0</v>
      </c>
      <c r="M55" s="37"/>
      <c r="N55" s="69">
        <f t="shared" si="5"/>
        <v>0</v>
      </c>
      <c r="O55" s="72" t="s">
        <v>361</v>
      </c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ht="12.75" customHeight="1">
      <c r="A56" s="63" t="s">
        <v>43</v>
      </c>
      <c r="B56" s="71"/>
      <c r="C56" s="65" t="str">
        <f>IF(A56="","",VLOOKUP(A56,'&amp;'!A:B,2,0))</f>
        <v>KIT COM 3 CADERNETAS FLEXIVEIS PET 3</v>
      </c>
      <c r="D56" s="21"/>
      <c r="E56" s="21"/>
      <c r="F56" s="22"/>
      <c r="G56" s="66">
        <f>IF(A56=0,0,VLOOKUP(A56,'$'!$A$3:$B$177,2,0))</f>
        <v>16.51</v>
      </c>
      <c r="H56" s="67"/>
      <c r="I56" s="67">
        <f t="shared" si="1"/>
        <v>0</v>
      </c>
      <c r="J56" s="67">
        <f t="shared" si="2"/>
        <v>0</v>
      </c>
      <c r="K56" s="66">
        <f t="shared" si="3"/>
        <v>0</v>
      </c>
      <c r="L56" s="68">
        <f t="shared" si="4"/>
        <v>0</v>
      </c>
      <c r="M56" s="37"/>
      <c r="N56" s="69">
        <f t="shared" si="5"/>
        <v>0</v>
      </c>
      <c r="O56" s="72" t="s">
        <v>361</v>
      </c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ht="12.75" customHeight="1">
      <c r="A57" s="63" t="s">
        <v>45</v>
      </c>
      <c r="B57" s="71"/>
      <c r="C57" s="65" t="str">
        <f>IF(A57="","",VLOOKUP(A57,'&amp;'!A:B,2,0))</f>
        <v>CADERNETA 3 EM1 PET  3</v>
      </c>
      <c r="D57" s="21"/>
      <c r="E57" s="21"/>
      <c r="F57" s="22"/>
      <c r="G57" s="66">
        <f>IF(A57=0,0,VLOOKUP(A57,'$'!$A$3:$B$177,2,0))</f>
        <v>14.88</v>
      </c>
      <c r="H57" s="67"/>
      <c r="I57" s="67">
        <f t="shared" si="1"/>
        <v>0</v>
      </c>
      <c r="J57" s="67">
        <f t="shared" si="2"/>
        <v>0</v>
      </c>
      <c r="K57" s="66">
        <f t="shared" si="3"/>
        <v>0</v>
      </c>
      <c r="L57" s="68">
        <f t="shared" si="4"/>
        <v>0</v>
      </c>
      <c r="M57" s="37"/>
      <c r="N57" s="69">
        <f t="shared" si="5"/>
        <v>0</v>
      </c>
      <c r="O57" s="72" t="s">
        <v>361</v>
      </c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ht="12.75" customHeight="1">
      <c r="A58" s="63" t="s">
        <v>47</v>
      </c>
      <c r="B58" s="71"/>
      <c r="C58" s="65" t="str">
        <f>IF(A58="","",VLOOKUP(A58,'&amp;'!A:B,2,0))</f>
        <v>CADERNO MINI PET  3</v>
      </c>
      <c r="D58" s="21"/>
      <c r="E58" s="21"/>
      <c r="F58" s="22"/>
      <c r="G58" s="66">
        <f>IF(A58=0,0,VLOOKUP(A58,'$'!$A$3:$B$177,2,0))</f>
        <v>11.3</v>
      </c>
      <c r="H58" s="67"/>
      <c r="I58" s="67">
        <f t="shared" si="1"/>
        <v>0</v>
      </c>
      <c r="J58" s="67">
        <f t="shared" si="2"/>
        <v>0</v>
      </c>
      <c r="K58" s="66">
        <f t="shared" si="3"/>
        <v>0</v>
      </c>
      <c r="L58" s="68">
        <f t="shared" si="4"/>
        <v>0</v>
      </c>
      <c r="M58" s="37"/>
      <c r="N58" s="69">
        <f t="shared" si="5"/>
        <v>0</v>
      </c>
      <c r="O58" s="72" t="s">
        <v>361</v>
      </c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ht="12.75" customHeight="1">
      <c r="A59" s="63" t="s">
        <v>49</v>
      </c>
      <c r="B59" s="71"/>
      <c r="C59" s="65" t="str">
        <f>IF(A59="","",VLOOKUP(A59,'&amp;'!A:B,2,0))</f>
        <v>CADERNO MÉDIO PET 2 </v>
      </c>
      <c r="D59" s="21"/>
      <c r="E59" s="21"/>
      <c r="F59" s="22"/>
      <c r="G59" s="66">
        <f>IF(A59=0,0,VLOOKUP(A59,'$'!$A$3:$B$177,2,0))</f>
        <v>13.42</v>
      </c>
      <c r="H59" s="67"/>
      <c r="I59" s="67">
        <f t="shared" si="1"/>
        <v>0</v>
      </c>
      <c r="J59" s="67">
        <f t="shared" si="2"/>
        <v>0</v>
      </c>
      <c r="K59" s="66">
        <f t="shared" si="3"/>
        <v>0</v>
      </c>
      <c r="L59" s="68">
        <f t="shared" si="4"/>
        <v>0</v>
      </c>
      <c r="M59" s="37"/>
      <c r="N59" s="69">
        <f t="shared" si="5"/>
        <v>0</v>
      </c>
      <c r="O59" s="72" t="s">
        <v>361</v>
      </c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ht="12.75" customHeight="1">
      <c r="A60" s="63" t="s">
        <v>51</v>
      </c>
      <c r="B60" s="71"/>
      <c r="C60" s="65" t="str">
        <f>IF(A60="","",VLOOKUP(A60,'&amp;'!A:B,2,0))</f>
        <v>BLOCO CAMADAS PET 3</v>
      </c>
      <c r="D60" s="21"/>
      <c r="E60" s="21"/>
      <c r="F60" s="22"/>
      <c r="G60" s="66">
        <f>IF(A60=0,0,VLOOKUP(A60,'$'!$A$3:$B$177,2,0))</f>
        <v>8.33</v>
      </c>
      <c r="H60" s="67"/>
      <c r="I60" s="67">
        <f t="shared" si="1"/>
        <v>0</v>
      </c>
      <c r="J60" s="67">
        <f t="shared" si="2"/>
        <v>0</v>
      </c>
      <c r="K60" s="66">
        <f t="shared" si="3"/>
        <v>0</v>
      </c>
      <c r="L60" s="68">
        <f t="shared" si="4"/>
        <v>0</v>
      </c>
      <c r="M60" s="37"/>
      <c r="N60" s="69">
        <f t="shared" si="5"/>
        <v>0</v>
      </c>
      <c r="O60" s="72" t="s">
        <v>361</v>
      </c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ht="12.75" customHeight="1">
      <c r="A61" s="63" t="s">
        <v>53</v>
      </c>
      <c r="B61" s="71"/>
      <c r="C61" s="65" t="str">
        <f>IF(A61="","",VLOOKUP(A61,'&amp;'!A:B,2,0))</f>
        <v>PLANNER SEMANAL BLOCADO PET 3</v>
      </c>
      <c r="D61" s="21"/>
      <c r="E61" s="21"/>
      <c r="F61" s="22"/>
      <c r="G61" s="66">
        <f>IF(A61=0,0,VLOOKUP(A61,'$'!$A$3:$B$177,2,0))</f>
        <v>11.28</v>
      </c>
      <c r="H61" s="67"/>
      <c r="I61" s="67">
        <f t="shared" si="1"/>
        <v>0</v>
      </c>
      <c r="J61" s="67">
        <f t="shared" si="2"/>
        <v>0</v>
      </c>
      <c r="K61" s="66">
        <f t="shared" si="3"/>
        <v>0</v>
      </c>
      <c r="L61" s="68">
        <f t="shared" si="4"/>
        <v>0</v>
      </c>
      <c r="M61" s="37"/>
      <c r="N61" s="69">
        <f t="shared" si="5"/>
        <v>0</v>
      </c>
      <c r="O61" s="72" t="s">
        <v>361</v>
      </c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ht="12.75" customHeight="1">
      <c r="A62" s="63" t="s">
        <v>55</v>
      </c>
      <c r="B62" s="71"/>
      <c r="C62" s="65" t="str">
        <f>IF(A62="","",VLOOKUP(A62,'&amp;'!A:B,2,0))</f>
        <v>AGENDA DIÁRIA ESPIRAL PEQUENA PET 3</v>
      </c>
      <c r="D62" s="21"/>
      <c r="E62" s="21"/>
      <c r="F62" s="22"/>
      <c r="G62" s="66">
        <f>IF(A62=0,0,VLOOKUP(A62,'$'!$A$3:$B$177,2,0))</f>
        <v>17.65</v>
      </c>
      <c r="H62" s="67"/>
      <c r="I62" s="67">
        <f t="shared" si="1"/>
        <v>0</v>
      </c>
      <c r="J62" s="67">
        <f t="shared" si="2"/>
        <v>0</v>
      </c>
      <c r="K62" s="66">
        <f t="shared" si="3"/>
        <v>0</v>
      </c>
      <c r="L62" s="68">
        <f t="shared" si="4"/>
        <v>0</v>
      </c>
      <c r="M62" s="37"/>
      <c r="N62" s="69">
        <f t="shared" si="5"/>
        <v>0</v>
      </c>
      <c r="O62" s="72" t="s">
        <v>361</v>
      </c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ht="12.75" customHeight="1">
      <c r="A63" s="63" t="s">
        <v>57</v>
      </c>
      <c r="B63" s="71"/>
      <c r="C63" s="65" t="str">
        <f>IF(A63="","",VLOOKUP(A63,'&amp;'!A:B,2,0))</f>
        <v>PLANNER MENSAL GRAMPEADO PET 3</v>
      </c>
      <c r="D63" s="21"/>
      <c r="E63" s="21"/>
      <c r="F63" s="22"/>
      <c r="G63" s="66">
        <f>IF(A63=0,0,VLOOKUP(A63,'$'!$A$3:$B$177,2,0))</f>
        <v>8.21</v>
      </c>
      <c r="H63" s="67"/>
      <c r="I63" s="67">
        <f t="shared" si="1"/>
        <v>0</v>
      </c>
      <c r="J63" s="67">
        <f t="shared" si="2"/>
        <v>0</v>
      </c>
      <c r="K63" s="66">
        <f t="shared" si="3"/>
        <v>0</v>
      </c>
      <c r="L63" s="68">
        <f t="shared" si="4"/>
        <v>0</v>
      </c>
      <c r="M63" s="37"/>
      <c r="N63" s="69">
        <f t="shared" si="5"/>
        <v>0</v>
      </c>
      <c r="O63" s="72" t="s">
        <v>361</v>
      </c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ht="12.75" customHeight="1">
      <c r="A64" s="63" t="s">
        <v>59</v>
      </c>
      <c r="B64" s="71"/>
      <c r="C64" s="65" t="str">
        <f>IF(A64="","",VLOOKUP(A64,'&amp;'!A:B,2,0))</f>
        <v>PLANNER DIÁRIO PET  3</v>
      </c>
      <c r="D64" s="21"/>
      <c r="E64" s="21"/>
      <c r="F64" s="22"/>
      <c r="G64" s="66">
        <f>IF(A64=0,0,VLOOKUP(A64,'$'!$A$3:$B$177,2,0))</f>
        <v>27.38</v>
      </c>
      <c r="H64" s="67"/>
      <c r="I64" s="67">
        <f t="shared" si="1"/>
        <v>0</v>
      </c>
      <c r="J64" s="67">
        <f t="shared" si="2"/>
        <v>0</v>
      </c>
      <c r="K64" s="66">
        <f t="shared" si="3"/>
        <v>0</v>
      </c>
      <c r="L64" s="68">
        <f t="shared" si="4"/>
        <v>0</v>
      </c>
      <c r="M64" s="37"/>
      <c r="N64" s="69">
        <f t="shared" si="5"/>
        <v>0</v>
      </c>
      <c r="O64" s="72" t="s">
        <v>361</v>
      </c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ht="12.75" customHeight="1">
      <c r="A65" s="63" t="s">
        <v>61</v>
      </c>
      <c r="B65" s="71"/>
      <c r="C65" s="65" t="str">
        <f>IF(A65="","",VLOOKUP(A65,'&amp;'!A:B,2,0))</f>
        <v>BLOCO ESPIRAL MÉDIO PET 4</v>
      </c>
      <c r="D65" s="21"/>
      <c r="E65" s="21"/>
      <c r="F65" s="22"/>
      <c r="G65" s="66">
        <f>IF(A65=0,0,VLOOKUP(A65,'$'!$A$3:$B$177,2,0))</f>
        <v>5.55</v>
      </c>
      <c r="H65" s="67"/>
      <c r="I65" s="67">
        <f t="shared" si="1"/>
        <v>0</v>
      </c>
      <c r="J65" s="67">
        <f t="shared" si="2"/>
        <v>0</v>
      </c>
      <c r="K65" s="66">
        <f t="shared" si="3"/>
        <v>0</v>
      </c>
      <c r="L65" s="68">
        <f t="shared" si="4"/>
        <v>0</v>
      </c>
      <c r="M65" s="37"/>
      <c r="N65" s="69">
        <f t="shared" si="5"/>
        <v>0</v>
      </c>
      <c r="O65" s="72" t="s">
        <v>361</v>
      </c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ht="12.75" customHeight="1">
      <c r="A66" s="63" t="s">
        <v>63</v>
      </c>
      <c r="B66" s="71"/>
      <c r="C66" s="65" t="str">
        <f>IF(A66="","",VLOOKUP(A66,'&amp;'!A:B,2,0))</f>
        <v>CADERNETA BULLET JOURNAL PET 4</v>
      </c>
      <c r="D66" s="21"/>
      <c r="E66" s="21"/>
      <c r="F66" s="22"/>
      <c r="G66" s="66">
        <f>IF(A66=0,0,VLOOKUP(A66,'$'!$A$3:$B$177,2,0))</f>
        <v>19.02</v>
      </c>
      <c r="H66" s="67"/>
      <c r="I66" s="67">
        <f t="shared" si="1"/>
        <v>0</v>
      </c>
      <c r="J66" s="67">
        <f t="shared" si="2"/>
        <v>0</v>
      </c>
      <c r="K66" s="66">
        <f t="shared" si="3"/>
        <v>0</v>
      </c>
      <c r="L66" s="68">
        <f t="shared" si="4"/>
        <v>0</v>
      </c>
      <c r="M66" s="37"/>
      <c r="N66" s="69">
        <f t="shared" si="5"/>
        <v>0</v>
      </c>
      <c r="O66" s="72" t="s">
        <v>361</v>
      </c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ht="12.75" customHeight="1">
      <c r="A67" s="63" t="s">
        <v>65</v>
      </c>
      <c r="B67" s="71"/>
      <c r="C67" s="65" t="str">
        <f>IF(A67="","",VLOOKUP(A67,'&amp;'!A:B,2,0))</f>
        <v>CADERNETA PEQUENA OFFSET PET 4</v>
      </c>
      <c r="D67" s="21"/>
      <c r="E67" s="21"/>
      <c r="F67" s="22"/>
      <c r="G67" s="66">
        <f>IF(A67=0,0,VLOOKUP(A67,'$'!$A$3:$B$177,2,0))</f>
        <v>9.27</v>
      </c>
      <c r="H67" s="67"/>
      <c r="I67" s="67">
        <f t="shared" si="1"/>
        <v>0</v>
      </c>
      <c r="J67" s="67">
        <f t="shared" si="2"/>
        <v>0</v>
      </c>
      <c r="K67" s="66">
        <f t="shared" si="3"/>
        <v>0</v>
      </c>
      <c r="L67" s="68">
        <f t="shared" si="4"/>
        <v>0</v>
      </c>
      <c r="M67" s="37"/>
      <c r="N67" s="69">
        <f t="shared" si="5"/>
        <v>0</v>
      </c>
      <c r="O67" s="72" t="s">
        <v>361</v>
      </c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ht="12.75" customHeight="1">
      <c r="A68" s="63" t="s">
        <v>67</v>
      </c>
      <c r="B68" s="71"/>
      <c r="C68" s="65" t="str">
        <f>IF(A68="","",VLOOKUP(A68,'&amp;'!A:B,2,0))</f>
        <v>KIT COM 3 CADERNETAS FLEXIVEIS PET 4</v>
      </c>
      <c r="D68" s="21"/>
      <c r="E68" s="21"/>
      <c r="F68" s="22"/>
      <c r="G68" s="66">
        <f>IF(A68=0,0,VLOOKUP(A68,'$'!$A$3:$B$177,2,0))</f>
        <v>16.51</v>
      </c>
      <c r="H68" s="67"/>
      <c r="I68" s="67">
        <f t="shared" si="1"/>
        <v>0</v>
      </c>
      <c r="J68" s="67">
        <f t="shared" si="2"/>
        <v>0</v>
      </c>
      <c r="K68" s="66">
        <f t="shared" si="3"/>
        <v>0</v>
      </c>
      <c r="L68" s="68">
        <f t="shared" si="4"/>
        <v>0</v>
      </c>
      <c r="M68" s="37"/>
      <c r="N68" s="69">
        <f t="shared" si="5"/>
        <v>0</v>
      </c>
      <c r="O68" s="72" t="s">
        <v>361</v>
      </c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ht="12.75" customHeight="1">
      <c r="A69" s="63" t="s">
        <v>69</v>
      </c>
      <c r="B69" s="71"/>
      <c r="C69" s="65" t="str">
        <f>IF(A69="","",VLOOKUP(A69,'&amp;'!A:B,2,0))</f>
        <v>CADERNETA 3 EM1 PET 4</v>
      </c>
      <c r="D69" s="21"/>
      <c r="E69" s="21"/>
      <c r="F69" s="22"/>
      <c r="G69" s="66">
        <f>IF(A69=0,0,VLOOKUP(A69,'$'!$A$3:$B$177,2,0))</f>
        <v>14.88</v>
      </c>
      <c r="H69" s="67"/>
      <c r="I69" s="67">
        <f t="shared" si="1"/>
        <v>0</v>
      </c>
      <c r="J69" s="67">
        <f t="shared" si="2"/>
        <v>0</v>
      </c>
      <c r="K69" s="66">
        <f t="shared" si="3"/>
        <v>0</v>
      </c>
      <c r="L69" s="68">
        <f t="shared" si="4"/>
        <v>0</v>
      </c>
      <c r="M69" s="37"/>
      <c r="N69" s="69">
        <f t="shared" si="5"/>
        <v>0</v>
      </c>
      <c r="O69" s="72" t="s">
        <v>361</v>
      </c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ht="12.75" customHeight="1">
      <c r="A70" s="63" t="s">
        <v>71</v>
      </c>
      <c r="B70" s="71"/>
      <c r="C70" s="65" t="str">
        <f>IF(A70="","",VLOOKUP(A70,'&amp;'!A:B,2,0))</f>
        <v>CADERNO MINI PET 4</v>
      </c>
      <c r="D70" s="21"/>
      <c r="E70" s="21"/>
      <c r="F70" s="22"/>
      <c r="G70" s="66">
        <f>IF(A70=0,0,VLOOKUP(A70,'$'!$A$3:$B$177,2,0))</f>
        <v>11.3</v>
      </c>
      <c r="H70" s="67"/>
      <c r="I70" s="67">
        <f t="shared" si="1"/>
        <v>0</v>
      </c>
      <c r="J70" s="67">
        <f t="shared" si="2"/>
        <v>0</v>
      </c>
      <c r="K70" s="66">
        <f t="shared" si="3"/>
        <v>0</v>
      </c>
      <c r="L70" s="68">
        <f t="shared" si="4"/>
        <v>0</v>
      </c>
      <c r="M70" s="37"/>
      <c r="N70" s="69">
        <f t="shared" si="5"/>
        <v>0</v>
      </c>
      <c r="O70" s="72" t="s">
        <v>361</v>
      </c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ht="12.75" customHeight="1">
      <c r="A71" s="63" t="s">
        <v>73</v>
      </c>
      <c r="B71" s="71"/>
      <c r="C71" s="65" t="str">
        <f>IF(A71="","",VLOOKUP(A71,'&amp;'!A:B,2,0))</f>
        <v>CADERNO MÉDIO PET 3</v>
      </c>
      <c r="D71" s="21"/>
      <c r="E71" s="21"/>
      <c r="F71" s="22"/>
      <c r="G71" s="66">
        <f>IF(A71=0,0,VLOOKUP(A71,'$'!$A$3:$B$177,2,0))</f>
        <v>13.42</v>
      </c>
      <c r="H71" s="67"/>
      <c r="I71" s="67">
        <f t="shared" si="1"/>
        <v>0</v>
      </c>
      <c r="J71" s="67">
        <f t="shared" si="2"/>
        <v>0</v>
      </c>
      <c r="K71" s="66">
        <f t="shared" si="3"/>
        <v>0</v>
      </c>
      <c r="L71" s="68">
        <f t="shared" si="4"/>
        <v>0</v>
      </c>
      <c r="M71" s="37"/>
      <c r="N71" s="69">
        <f t="shared" si="5"/>
        <v>0</v>
      </c>
      <c r="O71" s="72" t="s">
        <v>361</v>
      </c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ht="12.75" customHeight="1">
      <c r="A72" s="63" t="s">
        <v>75</v>
      </c>
      <c r="B72" s="71"/>
      <c r="C72" s="65" t="str">
        <f>IF(A72="","",VLOOKUP(A72,'&amp;'!A:B,2,0))</f>
        <v>BLOCO CAMADAS PET 4</v>
      </c>
      <c r="D72" s="21"/>
      <c r="E72" s="21"/>
      <c r="F72" s="22"/>
      <c r="G72" s="66">
        <f>IF(A72=0,0,VLOOKUP(A72,'$'!$A$3:$B$177,2,0))</f>
        <v>8.33</v>
      </c>
      <c r="H72" s="67"/>
      <c r="I72" s="67">
        <f t="shared" si="1"/>
        <v>0</v>
      </c>
      <c r="J72" s="67">
        <f t="shared" si="2"/>
        <v>0</v>
      </c>
      <c r="K72" s="66">
        <f t="shared" si="3"/>
        <v>0</v>
      </c>
      <c r="L72" s="68">
        <f t="shared" si="4"/>
        <v>0</v>
      </c>
      <c r="M72" s="37"/>
      <c r="N72" s="69">
        <f t="shared" si="5"/>
        <v>0</v>
      </c>
      <c r="O72" s="72" t="s">
        <v>361</v>
      </c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ht="12.75" customHeight="1">
      <c r="A73" s="63" t="s">
        <v>77</v>
      </c>
      <c r="B73" s="71"/>
      <c r="C73" s="65" t="str">
        <f>IF(A73="","",VLOOKUP(A73,'&amp;'!A:B,2,0))</f>
        <v>PLANNER SEMANAL BLOCADO PET 4</v>
      </c>
      <c r="D73" s="21"/>
      <c r="E73" s="21"/>
      <c r="F73" s="22"/>
      <c r="G73" s="66">
        <f>IF(A73=0,0,VLOOKUP(A73,'$'!$A$3:$B$177,2,0))</f>
        <v>11.28</v>
      </c>
      <c r="H73" s="67"/>
      <c r="I73" s="67">
        <f t="shared" si="1"/>
        <v>0</v>
      </c>
      <c r="J73" s="67">
        <f t="shared" si="2"/>
        <v>0</v>
      </c>
      <c r="K73" s="66">
        <f t="shared" si="3"/>
        <v>0</v>
      </c>
      <c r="L73" s="68">
        <f t="shared" si="4"/>
        <v>0</v>
      </c>
      <c r="M73" s="37"/>
      <c r="N73" s="69">
        <f t="shared" si="5"/>
        <v>0</v>
      </c>
      <c r="O73" s="72" t="s">
        <v>361</v>
      </c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ht="12.75" customHeight="1">
      <c r="A74" s="63" t="s">
        <v>79</v>
      </c>
      <c r="B74" s="71"/>
      <c r="C74" s="65" t="str">
        <f>IF(A74="","",VLOOKUP(A74,'&amp;'!A:B,2,0))</f>
        <v>AGENDA DIÁRIA ESPIRAL PEQUENA PET 4</v>
      </c>
      <c r="D74" s="21"/>
      <c r="E74" s="21"/>
      <c r="F74" s="22"/>
      <c r="G74" s="66">
        <f>IF(A74=0,0,VLOOKUP(A74,'$'!$A$3:$B$177,2,0))</f>
        <v>17.65</v>
      </c>
      <c r="H74" s="67"/>
      <c r="I74" s="67">
        <f t="shared" si="1"/>
        <v>0</v>
      </c>
      <c r="J74" s="67">
        <f t="shared" si="2"/>
        <v>0</v>
      </c>
      <c r="K74" s="66">
        <f t="shared" si="3"/>
        <v>0</v>
      </c>
      <c r="L74" s="68">
        <f t="shared" si="4"/>
        <v>0</v>
      </c>
      <c r="M74" s="37"/>
      <c r="N74" s="69">
        <f t="shared" si="5"/>
        <v>0</v>
      </c>
      <c r="O74" s="72" t="s">
        <v>361</v>
      </c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ht="12.75" customHeight="1">
      <c r="A75" s="63" t="s">
        <v>81</v>
      </c>
      <c r="B75" s="71"/>
      <c r="C75" s="65" t="str">
        <f>IF(A75="","",VLOOKUP(A75,'&amp;'!A:B,2,0))</f>
        <v>PLANNER MENSAL GRAMPEADO PET 4</v>
      </c>
      <c r="D75" s="21"/>
      <c r="E75" s="21"/>
      <c r="F75" s="22"/>
      <c r="G75" s="66">
        <f>IF(A75=0,0,VLOOKUP(A75,'$'!$A$3:$B$177,2,0))</f>
        <v>8.21</v>
      </c>
      <c r="H75" s="67"/>
      <c r="I75" s="67">
        <f t="shared" si="1"/>
        <v>0</v>
      </c>
      <c r="J75" s="67">
        <f t="shared" si="2"/>
        <v>0</v>
      </c>
      <c r="K75" s="66">
        <f t="shared" si="3"/>
        <v>0</v>
      </c>
      <c r="L75" s="68">
        <f t="shared" si="4"/>
        <v>0</v>
      </c>
      <c r="M75" s="37"/>
      <c r="N75" s="69">
        <f t="shared" si="5"/>
        <v>0</v>
      </c>
      <c r="O75" s="72" t="s">
        <v>361</v>
      </c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ht="12.75" customHeight="1">
      <c r="A76" s="63" t="s">
        <v>83</v>
      </c>
      <c r="B76" s="71"/>
      <c r="C76" s="65" t="str">
        <f>IF(A76="","",VLOOKUP(A76,'&amp;'!A:B,2,0))</f>
        <v>PLANNER DIÁRIO PET 4</v>
      </c>
      <c r="D76" s="21"/>
      <c r="E76" s="21"/>
      <c r="F76" s="22"/>
      <c r="G76" s="66">
        <f>IF(A76=0,0,VLOOKUP(A76,'$'!$A$3:$B$177,2,0))</f>
        <v>27.38</v>
      </c>
      <c r="H76" s="67"/>
      <c r="I76" s="67">
        <f t="shared" si="1"/>
        <v>0</v>
      </c>
      <c r="J76" s="67">
        <f t="shared" si="2"/>
        <v>0</v>
      </c>
      <c r="K76" s="66">
        <f t="shared" si="3"/>
        <v>0</v>
      </c>
      <c r="L76" s="68">
        <f t="shared" si="4"/>
        <v>0</v>
      </c>
      <c r="M76" s="37"/>
      <c r="N76" s="69">
        <f t="shared" si="5"/>
        <v>0</v>
      </c>
      <c r="O76" s="72" t="s">
        <v>361</v>
      </c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ht="12.75" customHeight="1">
      <c r="A77" s="63" t="s">
        <v>85</v>
      </c>
      <c r="B77" s="71"/>
      <c r="C77" s="65" t="str">
        <f>IF(A77="","",VLOOKUP(A77,'&amp;'!A:B,2,0))</f>
        <v>BLOCO ESPIRAL PEQUENO PET 2 </v>
      </c>
      <c r="D77" s="21"/>
      <c r="E77" s="21"/>
      <c r="F77" s="22"/>
      <c r="G77" s="66">
        <f>IF(A77=0,0,VLOOKUP(A77,'$'!$A$3:$B$177,2,0))</f>
        <v>5.55</v>
      </c>
      <c r="H77" s="67"/>
      <c r="I77" s="67">
        <f t="shared" si="1"/>
        <v>0</v>
      </c>
      <c r="J77" s="67">
        <f t="shared" si="2"/>
        <v>0</v>
      </c>
      <c r="K77" s="66">
        <f t="shared" si="3"/>
        <v>0</v>
      </c>
      <c r="L77" s="68">
        <f t="shared" si="4"/>
        <v>0</v>
      </c>
      <c r="M77" s="37"/>
      <c r="N77" s="69">
        <f t="shared" si="5"/>
        <v>0</v>
      </c>
      <c r="O77" s="72" t="s">
        <v>361</v>
      </c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ht="12.75" customHeight="1">
      <c r="A78" s="63" t="s">
        <v>87</v>
      </c>
      <c r="B78" s="71"/>
      <c r="C78" s="65" t="str">
        <f>IF(A78="","",VLOOKUP(A78,'&amp;'!A:B,2,0))</f>
        <v>CADERNETA BULLET JOURNAL PET 2</v>
      </c>
      <c r="D78" s="21"/>
      <c r="E78" s="21"/>
      <c r="F78" s="22"/>
      <c r="G78" s="66">
        <f>IF(A78=0,0,VLOOKUP(A78,'$'!$A$3:$B$177,2,0))</f>
        <v>19.02</v>
      </c>
      <c r="H78" s="67"/>
      <c r="I78" s="67">
        <f t="shared" si="1"/>
        <v>0</v>
      </c>
      <c r="J78" s="67">
        <f t="shared" si="2"/>
        <v>0</v>
      </c>
      <c r="K78" s="66">
        <f t="shared" si="3"/>
        <v>0</v>
      </c>
      <c r="L78" s="68">
        <f t="shared" si="4"/>
        <v>0</v>
      </c>
      <c r="M78" s="37"/>
      <c r="N78" s="69">
        <f t="shared" si="5"/>
        <v>0</v>
      </c>
      <c r="O78" s="72" t="s">
        <v>361</v>
      </c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ht="12.75" customHeight="1">
      <c r="A79" s="63" t="s">
        <v>89</v>
      </c>
      <c r="B79" s="71"/>
      <c r="C79" s="65" t="str">
        <f>IF(A79="","",VLOOKUP(A79,'&amp;'!A:B,2,0))</f>
        <v>CADERNETA PEQUENA OFFSET PET 2</v>
      </c>
      <c r="D79" s="21"/>
      <c r="E79" s="21"/>
      <c r="F79" s="22"/>
      <c r="G79" s="66">
        <f>IF(A79=0,0,VLOOKUP(A79,'$'!$A$3:$B$177,2,0))</f>
        <v>9.27</v>
      </c>
      <c r="H79" s="67"/>
      <c r="I79" s="67">
        <f t="shared" si="1"/>
        <v>0</v>
      </c>
      <c r="J79" s="67">
        <f t="shared" si="2"/>
        <v>0</v>
      </c>
      <c r="K79" s="66">
        <f t="shared" si="3"/>
        <v>0</v>
      </c>
      <c r="L79" s="68">
        <f t="shared" si="4"/>
        <v>0</v>
      </c>
      <c r="M79" s="37"/>
      <c r="N79" s="69">
        <f t="shared" si="5"/>
        <v>0</v>
      </c>
      <c r="O79" s="72" t="s">
        <v>361</v>
      </c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ht="12.75" customHeight="1">
      <c r="A80" s="63" t="s">
        <v>91</v>
      </c>
      <c r="B80" s="71"/>
      <c r="C80" s="65" t="str">
        <f>IF(A80="","",VLOOKUP(A80,'&amp;'!A:B,2,0))</f>
        <v>KIT COM 3 CADERNETAS FLEXIVEIS PET 2</v>
      </c>
      <c r="D80" s="21"/>
      <c r="E80" s="21"/>
      <c r="F80" s="22"/>
      <c r="G80" s="66">
        <f>IF(A80=0,0,VLOOKUP(A80,'$'!$A$3:$B$177,2,0))</f>
        <v>16.51</v>
      </c>
      <c r="H80" s="67"/>
      <c r="I80" s="67">
        <f t="shared" si="1"/>
        <v>0</v>
      </c>
      <c r="J80" s="67">
        <f t="shared" si="2"/>
        <v>0</v>
      </c>
      <c r="K80" s="66">
        <f t="shared" si="3"/>
        <v>0</v>
      </c>
      <c r="L80" s="68">
        <f t="shared" si="4"/>
        <v>0</v>
      </c>
      <c r="M80" s="37"/>
      <c r="N80" s="69">
        <f t="shared" si="5"/>
        <v>0</v>
      </c>
      <c r="O80" s="72" t="s">
        <v>361</v>
      </c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ht="12.75" customHeight="1">
      <c r="A81" s="63" t="s">
        <v>93</v>
      </c>
      <c r="B81" s="71"/>
      <c r="C81" s="65" t="str">
        <f>IF(A81="","",VLOOKUP(A81,'&amp;'!A:B,2,0))</f>
        <v>CADERNETA 3 EM 1 PET 2</v>
      </c>
      <c r="D81" s="21"/>
      <c r="E81" s="21"/>
      <c r="F81" s="22"/>
      <c r="G81" s="66">
        <f>IF(A81=0,0,VLOOKUP(A81,'$'!$A$3:$B$177,2,0))</f>
        <v>14.88</v>
      </c>
      <c r="H81" s="67"/>
      <c r="I81" s="67">
        <f t="shared" si="1"/>
        <v>0</v>
      </c>
      <c r="J81" s="67">
        <f t="shared" si="2"/>
        <v>0</v>
      </c>
      <c r="K81" s="66">
        <f t="shared" si="3"/>
        <v>0</v>
      </c>
      <c r="L81" s="68">
        <f t="shared" si="4"/>
        <v>0</v>
      </c>
      <c r="M81" s="37"/>
      <c r="N81" s="69">
        <f t="shared" si="5"/>
        <v>0</v>
      </c>
      <c r="O81" s="72" t="s">
        <v>361</v>
      </c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ht="12.75" customHeight="1">
      <c r="A82" s="63" t="s">
        <v>95</v>
      </c>
      <c r="B82" s="71"/>
      <c r="C82" s="65" t="str">
        <f>IF(A82="","",VLOOKUP(A82,'&amp;'!A:B,2,0))</f>
        <v>CADERNO MINI PET 2 </v>
      </c>
      <c r="D82" s="21"/>
      <c r="E82" s="21"/>
      <c r="F82" s="22"/>
      <c r="G82" s="66">
        <f>IF(A82=0,0,VLOOKUP(A82,'$'!$A$3:$B$177,2,0))</f>
        <v>11.3</v>
      </c>
      <c r="H82" s="67"/>
      <c r="I82" s="67">
        <f t="shared" si="1"/>
        <v>0</v>
      </c>
      <c r="J82" s="67">
        <f t="shared" si="2"/>
        <v>0</v>
      </c>
      <c r="K82" s="66">
        <f t="shared" si="3"/>
        <v>0</v>
      </c>
      <c r="L82" s="68">
        <f t="shared" si="4"/>
        <v>0</v>
      </c>
      <c r="M82" s="37"/>
      <c r="N82" s="69">
        <f t="shared" si="5"/>
        <v>0</v>
      </c>
      <c r="O82" s="72" t="s">
        <v>361</v>
      </c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ht="12.75" customHeight="1">
      <c r="A83" s="63" t="s">
        <v>97</v>
      </c>
      <c r="B83" s="71"/>
      <c r="C83" s="65" t="str">
        <f>IF(A83="","",VLOOKUP(A83,'&amp;'!A:B,2,0))</f>
        <v>CADERNO MÉDIO PET 4</v>
      </c>
      <c r="D83" s="21"/>
      <c r="E83" s="21"/>
      <c r="F83" s="22"/>
      <c r="G83" s="66">
        <f>IF(A83=0,0,VLOOKUP(A83,'$'!$A$3:$B$177,2,0))</f>
        <v>13.42</v>
      </c>
      <c r="H83" s="67"/>
      <c r="I83" s="67">
        <f t="shared" si="1"/>
        <v>0</v>
      </c>
      <c r="J83" s="67">
        <f t="shared" si="2"/>
        <v>0</v>
      </c>
      <c r="K83" s="66">
        <f t="shared" si="3"/>
        <v>0</v>
      </c>
      <c r="L83" s="68">
        <f t="shared" si="4"/>
        <v>0</v>
      </c>
      <c r="M83" s="37"/>
      <c r="N83" s="69">
        <f t="shared" si="5"/>
        <v>0</v>
      </c>
      <c r="O83" s="72" t="s">
        <v>361</v>
      </c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ht="12.75" customHeight="1">
      <c r="A84" s="63" t="s">
        <v>99</v>
      </c>
      <c r="B84" s="71"/>
      <c r="C84" s="65" t="str">
        <f>IF(A84="","",VLOOKUP(A84,'&amp;'!A:B,2,0))</f>
        <v>BLOCO CAMADAS PET 2 </v>
      </c>
      <c r="D84" s="21"/>
      <c r="E84" s="21"/>
      <c r="F84" s="22"/>
      <c r="G84" s="66">
        <f>IF(A84=0,0,VLOOKUP(A84,'$'!$A$3:$B$177,2,0))</f>
        <v>8.33</v>
      </c>
      <c r="H84" s="67"/>
      <c r="I84" s="67">
        <f t="shared" si="1"/>
        <v>0</v>
      </c>
      <c r="J84" s="67">
        <f t="shared" si="2"/>
        <v>0</v>
      </c>
      <c r="K84" s="66">
        <f t="shared" si="3"/>
        <v>0</v>
      </c>
      <c r="L84" s="68">
        <f t="shared" si="4"/>
        <v>0</v>
      </c>
      <c r="M84" s="37"/>
      <c r="N84" s="69">
        <f t="shared" si="5"/>
        <v>0</v>
      </c>
      <c r="O84" s="72" t="s">
        <v>361</v>
      </c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ht="12.75" customHeight="1">
      <c r="A85" s="63" t="s">
        <v>101</v>
      </c>
      <c r="B85" s="71"/>
      <c r="C85" s="65" t="str">
        <f>IF(A85="","",VLOOKUP(A85,'&amp;'!A:B,2,0))</f>
        <v>PLANNER SEMANAL BLOCADO PET 2 </v>
      </c>
      <c r="D85" s="21"/>
      <c r="E85" s="21"/>
      <c r="F85" s="22"/>
      <c r="G85" s="66">
        <f>IF(A85=0,0,VLOOKUP(A85,'$'!$A$3:$B$177,2,0))</f>
        <v>11.28</v>
      </c>
      <c r="H85" s="67"/>
      <c r="I85" s="67">
        <f t="shared" si="1"/>
        <v>0</v>
      </c>
      <c r="J85" s="67">
        <f t="shared" si="2"/>
        <v>0</v>
      </c>
      <c r="K85" s="66">
        <f t="shared" si="3"/>
        <v>0</v>
      </c>
      <c r="L85" s="68">
        <f t="shared" si="4"/>
        <v>0</v>
      </c>
      <c r="M85" s="37"/>
      <c r="N85" s="69">
        <f t="shared" si="5"/>
        <v>0</v>
      </c>
      <c r="O85" s="72" t="s">
        <v>361</v>
      </c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ht="12.75" customHeight="1">
      <c r="A86" s="63" t="s">
        <v>103</v>
      </c>
      <c r="B86" s="71"/>
      <c r="C86" s="65" t="str">
        <f>IF(A86="","",VLOOKUP(A86,'&amp;'!A:B,2,0))</f>
        <v>AGENDA DIÁRIA ESPIRAL PEQUENA PET 2 </v>
      </c>
      <c r="D86" s="21"/>
      <c r="E86" s="21"/>
      <c r="F86" s="22"/>
      <c r="G86" s="66">
        <f>IF(A86=0,0,VLOOKUP(A86,'$'!$A$3:$B$177,2,0))</f>
        <v>17.65</v>
      </c>
      <c r="H86" s="67"/>
      <c r="I86" s="67">
        <f t="shared" si="1"/>
        <v>0</v>
      </c>
      <c r="J86" s="67">
        <f t="shared" si="2"/>
        <v>0</v>
      </c>
      <c r="K86" s="66">
        <f t="shared" si="3"/>
        <v>0</v>
      </c>
      <c r="L86" s="68">
        <f t="shared" si="4"/>
        <v>0</v>
      </c>
      <c r="M86" s="37"/>
      <c r="N86" s="69">
        <f t="shared" si="5"/>
        <v>0</v>
      </c>
      <c r="O86" s="72" t="s">
        <v>361</v>
      </c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ht="12.75" customHeight="1">
      <c r="A87" s="63" t="s">
        <v>105</v>
      </c>
      <c r="B87" s="71"/>
      <c r="C87" s="65" t="str">
        <f>IF(A87="","",VLOOKUP(A87,'&amp;'!A:B,2,0))</f>
        <v>PLANNER MENSAL GRAMPEADO PET 2 </v>
      </c>
      <c r="D87" s="21"/>
      <c r="E87" s="21"/>
      <c r="F87" s="22"/>
      <c r="G87" s="66">
        <f>IF(A87=0,0,VLOOKUP(A87,'$'!$A$3:$B$177,2,0))</f>
        <v>8.21</v>
      </c>
      <c r="H87" s="67"/>
      <c r="I87" s="67">
        <f t="shared" si="1"/>
        <v>0</v>
      </c>
      <c r="J87" s="67">
        <f t="shared" si="2"/>
        <v>0</v>
      </c>
      <c r="K87" s="66">
        <f t="shared" si="3"/>
        <v>0</v>
      </c>
      <c r="L87" s="68">
        <f t="shared" si="4"/>
        <v>0</v>
      </c>
      <c r="M87" s="37"/>
      <c r="N87" s="69">
        <f t="shared" si="5"/>
        <v>0</v>
      </c>
      <c r="O87" s="72" t="s">
        <v>361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ht="12.75" customHeight="1">
      <c r="A88" s="63" t="s">
        <v>107</v>
      </c>
      <c r="B88" s="71"/>
      <c r="C88" s="65" t="str">
        <f>IF(A88="","",VLOOKUP(A88,'&amp;'!A:B,2,0))</f>
        <v>PLANNER DIÁRIO PET 2 </v>
      </c>
      <c r="D88" s="21"/>
      <c r="E88" s="21"/>
      <c r="F88" s="22"/>
      <c r="G88" s="66">
        <f>IF(A88=0,0,VLOOKUP(A88,'$'!$A$3:$B$177,2,0))</f>
        <v>27.38</v>
      </c>
      <c r="H88" s="67"/>
      <c r="I88" s="67">
        <f t="shared" si="1"/>
        <v>0</v>
      </c>
      <c r="J88" s="67">
        <f t="shared" si="2"/>
        <v>0</v>
      </c>
      <c r="K88" s="66">
        <f t="shared" si="3"/>
        <v>0</v>
      </c>
      <c r="L88" s="68">
        <f t="shared" si="4"/>
        <v>0</v>
      </c>
      <c r="M88" s="37"/>
      <c r="N88" s="69">
        <f t="shared" si="5"/>
        <v>0</v>
      </c>
      <c r="O88" s="72" t="s">
        <v>361</v>
      </c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ht="12.75" customHeight="1">
      <c r="A89" s="63" t="s">
        <v>109</v>
      </c>
      <c r="B89" s="71"/>
      <c r="C89" s="65" t="str">
        <f>IF(A89="","",VLOOKUP(A89,'&amp;'!A:B,2,0))</f>
        <v>AGENDA DIARIA MEDIA DONNA 1</v>
      </c>
      <c r="D89" s="21"/>
      <c r="E89" s="21"/>
      <c r="F89" s="22"/>
      <c r="G89" s="66">
        <f>IF(A89=0,0,VLOOKUP(A89,'$'!$A$3:$B$177,2,0))</f>
        <v>19.62</v>
      </c>
      <c r="H89" s="67"/>
      <c r="I89" s="67">
        <f t="shared" si="1"/>
        <v>0</v>
      </c>
      <c r="J89" s="67">
        <f t="shared" si="2"/>
        <v>0</v>
      </c>
      <c r="K89" s="66">
        <f t="shared" si="3"/>
        <v>0</v>
      </c>
      <c r="L89" s="68">
        <f t="shared" si="4"/>
        <v>0</v>
      </c>
      <c r="M89" s="37"/>
      <c r="N89" s="69">
        <f t="shared" si="5"/>
        <v>0</v>
      </c>
      <c r="O89" s="72" t="s">
        <v>361</v>
      </c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ht="12.75" customHeight="1">
      <c r="A90" s="63" t="s">
        <v>111</v>
      </c>
      <c r="B90" s="71"/>
      <c r="C90" s="65" t="str">
        <f>IF(A90="","",VLOOKUP(A90,'&amp;'!A:B,2,0))</f>
        <v>AGENDA DIÁRIA ENCADERNADA PEQUENA DONNA 1</v>
      </c>
      <c r="D90" s="21"/>
      <c r="E90" s="21"/>
      <c r="F90" s="22"/>
      <c r="G90" s="66">
        <f>IF(A90=0,0,VLOOKUP(A90,'$'!$A$3:$B$177,2,0))</f>
        <v>16.53</v>
      </c>
      <c r="H90" s="67"/>
      <c r="I90" s="67">
        <f t="shared" si="1"/>
        <v>0</v>
      </c>
      <c r="J90" s="67">
        <f t="shared" si="2"/>
        <v>0</v>
      </c>
      <c r="K90" s="66">
        <f t="shared" si="3"/>
        <v>0</v>
      </c>
      <c r="L90" s="68">
        <f t="shared" si="4"/>
        <v>0</v>
      </c>
      <c r="M90" s="37"/>
      <c r="N90" s="69">
        <f t="shared" si="5"/>
        <v>0</v>
      </c>
      <c r="O90" s="72" t="s">
        <v>361</v>
      </c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ht="12.75" customHeight="1">
      <c r="A91" s="63" t="s">
        <v>113</v>
      </c>
      <c r="B91" s="71"/>
      <c r="C91" s="65" t="str">
        <f>IF(A91="","",VLOOKUP(A91,'&amp;'!A:B,2,0))</f>
        <v>PLANNER MENSAL GRAMPEADO DONNA 1</v>
      </c>
      <c r="D91" s="21"/>
      <c r="E91" s="21"/>
      <c r="F91" s="22"/>
      <c r="G91" s="66">
        <f>IF(A91=0,0,VLOOKUP(A91,'$'!$A$3:$B$177,2,0))</f>
        <v>10.13</v>
      </c>
      <c r="H91" s="67"/>
      <c r="I91" s="67">
        <f t="shared" si="1"/>
        <v>0</v>
      </c>
      <c r="J91" s="67">
        <f t="shared" si="2"/>
        <v>0</v>
      </c>
      <c r="K91" s="66">
        <f t="shared" si="3"/>
        <v>0</v>
      </c>
      <c r="L91" s="68">
        <f t="shared" si="4"/>
        <v>0</v>
      </c>
      <c r="M91" s="37"/>
      <c r="N91" s="69">
        <f t="shared" si="5"/>
        <v>0</v>
      </c>
      <c r="O91" s="72" t="s">
        <v>361</v>
      </c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ht="12.75" customHeight="1">
      <c r="A92" s="63" t="s">
        <v>115</v>
      </c>
      <c r="B92" s="71"/>
      <c r="C92" s="65" t="str">
        <f>IF(A92="","",VLOOKUP(A92,'&amp;'!A:B,2,0))</f>
        <v>PLANNER DIÁRIO DONNA 1</v>
      </c>
      <c r="D92" s="21"/>
      <c r="E92" s="21"/>
      <c r="F92" s="22"/>
      <c r="G92" s="66">
        <f>IF(A92=0,0,VLOOKUP(A92,'$'!$A$3:$B$177,2,0))</f>
        <v>28.57</v>
      </c>
      <c r="H92" s="67"/>
      <c r="I92" s="67">
        <f t="shared" si="1"/>
        <v>0</v>
      </c>
      <c r="J92" s="67">
        <f t="shared" si="2"/>
        <v>0</v>
      </c>
      <c r="K92" s="66">
        <f t="shared" si="3"/>
        <v>0</v>
      </c>
      <c r="L92" s="68">
        <f t="shared" si="4"/>
        <v>0</v>
      </c>
      <c r="M92" s="37"/>
      <c r="N92" s="69">
        <f t="shared" si="5"/>
        <v>0</v>
      </c>
      <c r="O92" s="72" t="s">
        <v>361</v>
      </c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ht="12.75" customHeight="1">
      <c r="A93" s="63" t="s">
        <v>117</v>
      </c>
      <c r="B93" s="71"/>
      <c r="C93" s="65" t="str">
        <f>IF(A93="","",VLOOKUP(A93,'&amp;'!A:B,2,0))</f>
        <v>BLOCO CAMADAS DONNA 1</v>
      </c>
      <c r="D93" s="21"/>
      <c r="E93" s="21"/>
      <c r="F93" s="22"/>
      <c r="G93" s="66">
        <f>IF(A93=0,0,VLOOKUP(A93,'$'!$A$3:$B$177,2,0))</f>
        <v>8.33</v>
      </c>
      <c r="H93" s="67"/>
      <c r="I93" s="67">
        <f t="shared" si="1"/>
        <v>0</v>
      </c>
      <c r="J93" s="67">
        <f t="shared" si="2"/>
        <v>0</v>
      </c>
      <c r="K93" s="66">
        <f t="shared" si="3"/>
        <v>0</v>
      </c>
      <c r="L93" s="68">
        <f t="shared" si="4"/>
        <v>0</v>
      </c>
      <c r="M93" s="37"/>
      <c r="N93" s="69">
        <f t="shared" si="5"/>
        <v>0</v>
      </c>
      <c r="O93" s="72" t="s">
        <v>361</v>
      </c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ht="12.75" customHeight="1">
      <c r="A94" s="63" t="s">
        <v>119</v>
      </c>
      <c r="B94" s="71"/>
      <c r="C94" s="65" t="str">
        <f>IF(A94="","",VLOOKUP(A94,'&amp;'!A:B,2,0))</f>
        <v>PLANNER DIÁRIO BLOCADO DONNA 1</v>
      </c>
      <c r="D94" s="21"/>
      <c r="E94" s="21"/>
      <c r="F94" s="22"/>
      <c r="G94" s="66">
        <f>IF(A94=0,0,VLOOKUP(A94,'$'!$A$3:$B$177,2,0))</f>
        <v>17.65</v>
      </c>
      <c r="H94" s="67"/>
      <c r="I94" s="67">
        <f t="shared" si="1"/>
        <v>0</v>
      </c>
      <c r="J94" s="67">
        <f t="shared" si="2"/>
        <v>0</v>
      </c>
      <c r="K94" s="66">
        <f t="shared" si="3"/>
        <v>0</v>
      </c>
      <c r="L94" s="68">
        <f t="shared" si="4"/>
        <v>0</v>
      </c>
      <c r="M94" s="37"/>
      <c r="N94" s="69">
        <f t="shared" si="5"/>
        <v>0</v>
      </c>
      <c r="O94" s="72" t="s">
        <v>361</v>
      </c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ht="12.75" customHeight="1">
      <c r="A95" s="63" t="s">
        <v>121</v>
      </c>
      <c r="B95" s="71"/>
      <c r="C95" s="65" t="str">
        <f>IF(A95="","",VLOOKUP(A95,'&amp;'!A:B,2,0))</f>
        <v>PLANNER LISTA DONNA 1</v>
      </c>
      <c r="D95" s="21"/>
      <c r="E95" s="21"/>
      <c r="F95" s="22"/>
      <c r="G95" s="66">
        <f>IF(A95=0,0,VLOOKUP(A95,'$'!$A$3:$B$177,2,0))</f>
        <v>15.99</v>
      </c>
      <c r="H95" s="67"/>
      <c r="I95" s="67">
        <f t="shared" si="1"/>
        <v>0</v>
      </c>
      <c r="J95" s="67">
        <f t="shared" si="2"/>
        <v>0</v>
      </c>
      <c r="K95" s="66">
        <f t="shared" si="3"/>
        <v>0</v>
      </c>
      <c r="L95" s="68">
        <f t="shared" si="4"/>
        <v>0</v>
      </c>
      <c r="M95" s="37"/>
      <c r="N95" s="69">
        <f t="shared" si="5"/>
        <v>0</v>
      </c>
      <c r="O95" s="72" t="s">
        <v>361</v>
      </c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ht="12.75" customHeight="1">
      <c r="A96" s="63" t="s">
        <v>123</v>
      </c>
      <c r="B96" s="71"/>
      <c r="C96" s="65" t="str">
        <f>IF(A96="","",VLOOKUP(A96,'&amp;'!A:B,2,0))</f>
        <v>PLANNER RIQUE DONNA 1</v>
      </c>
      <c r="D96" s="21"/>
      <c r="E96" s="21"/>
      <c r="F96" s="22"/>
      <c r="G96" s="66">
        <f>IF(A96=0,0,VLOOKUP(A96,'$'!$A$3:$B$177,2,0))</f>
        <v>16.5</v>
      </c>
      <c r="H96" s="67"/>
      <c r="I96" s="67">
        <f t="shared" si="1"/>
        <v>0</v>
      </c>
      <c r="J96" s="67">
        <f t="shared" si="2"/>
        <v>0</v>
      </c>
      <c r="K96" s="66">
        <f t="shared" si="3"/>
        <v>0</v>
      </c>
      <c r="L96" s="68">
        <f t="shared" si="4"/>
        <v>0</v>
      </c>
      <c r="M96" s="37"/>
      <c r="N96" s="69">
        <f t="shared" si="5"/>
        <v>0</v>
      </c>
      <c r="O96" s="72" t="s">
        <v>361</v>
      </c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ht="12.75" customHeight="1">
      <c r="A97" s="63" t="s">
        <v>126</v>
      </c>
      <c r="B97" s="71"/>
      <c r="C97" s="65" t="str">
        <f>IF(A97="","",VLOOKUP(A97,'&amp;'!A:B,2,0))</f>
        <v>PLANNER DESK DONNA 1</v>
      </c>
      <c r="D97" s="21"/>
      <c r="E97" s="21"/>
      <c r="F97" s="22"/>
      <c r="G97" s="66">
        <f>IF(A97=0,0,VLOOKUP(A97,'$'!$A$3:$B$177,2,0))</f>
        <v>12.91</v>
      </c>
      <c r="H97" s="67"/>
      <c r="I97" s="67">
        <f t="shared" si="1"/>
        <v>0</v>
      </c>
      <c r="J97" s="67">
        <f t="shared" si="2"/>
        <v>0</v>
      </c>
      <c r="K97" s="66">
        <f t="shared" si="3"/>
        <v>0</v>
      </c>
      <c r="L97" s="68">
        <f t="shared" si="4"/>
        <v>0</v>
      </c>
      <c r="M97" s="37"/>
      <c r="N97" s="69">
        <f t="shared" si="5"/>
        <v>0</v>
      </c>
      <c r="O97" s="72" t="s">
        <v>361</v>
      </c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ht="12.75" customHeight="1">
      <c r="A98" s="63" t="s">
        <v>128</v>
      </c>
      <c r="B98" s="71"/>
      <c r="C98" s="65" t="str">
        <f>IF(A98="","",VLOOKUP(A98,'&amp;'!A:B,2,0))</f>
        <v>PLANNER SEMANAL DONNA 1</v>
      </c>
      <c r="D98" s="21"/>
      <c r="E98" s="21"/>
      <c r="F98" s="22"/>
      <c r="G98" s="66">
        <f>IF(A98=0,0,VLOOKUP(A98,'$'!$A$3:$B$177,2,0))</f>
        <v>16.32</v>
      </c>
      <c r="H98" s="67"/>
      <c r="I98" s="67">
        <f t="shared" si="1"/>
        <v>0</v>
      </c>
      <c r="J98" s="67">
        <f t="shared" si="2"/>
        <v>0</v>
      </c>
      <c r="K98" s="66">
        <f t="shared" si="3"/>
        <v>0</v>
      </c>
      <c r="L98" s="68">
        <f t="shared" si="4"/>
        <v>0</v>
      </c>
      <c r="M98" s="37"/>
      <c r="N98" s="69">
        <f t="shared" si="5"/>
        <v>0</v>
      </c>
      <c r="O98" s="72" t="s">
        <v>361</v>
      </c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ht="12.75" customHeight="1">
      <c r="A99" s="63" t="s">
        <v>130</v>
      </c>
      <c r="B99" s="71"/>
      <c r="C99" s="65" t="str">
        <f>IF(A99="","",VLOOKUP(A99,'&amp;'!A:B,2,0))</f>
        <v>CADERNETA MÉDIA OFFSET S/ PAUTA DONNA 1</v>
      </c>
      <c r="D99" s="21"/>
      <c r="E99" s="21"/>
      <c r="F99" s="22"/>
      <c r="G99" s="66">
        <f>IF(A99=0,0,VLOOKUP(A99,'$'!$A$3:$B$177,2,0))</f>
        <v>15.12</v>
      </c>
      <c r="H99" s="67"/>
      <c r="I99" s="67">
        <f t="shared" si="1"/>
        <v>0</v>
      </c>
      <c r="J99" s="67">
        <f t="shared" si="2"/>
        <v>0</v>
      </c>
      <c r="K99" s="66">
        <f t="shared" si="3"/>
        <v>0</v>
      </c>
      <c r="L99" s="68">
        <f t="shared" si="4"/>
        <v>0</v>
      </c>
      <c r="M99" s="37"/>
      <c r="N99" s="69">
        <f t="shared" si="5"/>
        <v>0</v>
      </c>
      <c r="O99" s="72" t="s">
        <v>361</v>
      </c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ht="12.75" customHeight="1">
      <c r="A100" s="63" t="s">
        <v>132</v>
      </c>
      <c r="B100" s="71"/>
      <c r="C100" s="65" t="str">
        <f>IF(A100="","",VLOOKUP(A100,'&amp;'!A:B,2,0))</f>
        <v>CADERNETA SEMANAL IMPERIAL 1</v>
      </c>
      <c r="D100" s="21"/>
      <c r="E100" s="21"/>
      <c r="F100" s="22"/>
      <c r="G100" s="66">
        <f>IF(A100=0,0,VLOOKUP(A100,'$'!$A$3:$B$177,2,0))</f>
        <v>17.49</v>
      </c>
      <c r="H100" s="67"/>
      <c r="I100" s="67">
        <f t="shared" si="1"/>
        <v>0</v>
      </c>
      <c r="J100" s="67">
        <f t="shared" si="2"/>
        <v>0</v>
      </c>
      <c r="K100" s="66">
        <f t="shared" si="3"/>
        <v>0</v>
      </c>
      <c r="L100" s="68">
        <f t="shared" si="4"/>
        <v>0</v>
      </c>
      <c r="M100" s="37"/>
      <c r="N100" s="69">
        <f t="shared" si="5"/>
        <v>0</v>
      </c>
      <c r="O100" s="72" t="s">
        <v>361</v>
      </c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ht="12.75" customHeight="1">
      <c r="A101" s="63" t="s">
        <v>135</v>
      </c>
      <c r="B101" s="71"/>
      <c r="C101" s="65" t="str">
        <f>IF(A101="","",VLOOKUP(A101,'&amp;'!A:B,2,0))</f>
        <v>AGENDA DIÁRIA ENCADERNADA PEQUENA IMPERIAL 1</v>
      </c>
      <c r="D101" s="21"/>
      <c r="E101" s="21"/>
      <c r="F101" s="22"/>
      <c r="G101" s="66">
        <f>IF(A101=0,0,VLOOKUP(A101,'$'!$A$3:$B$177,2,0))</f>
        <v>16.53</v>
      </c>
      <c r="H101" s="67"/>
      <c r="I101" s="67">
        <f t="shared" si="1"/>
        <v>0</v>
      </c>
      <c r="J101" s="67">
        <f t="shared" si="2"/>
        <v>0</v>
      </c>
      <c r="K101" s="66">
        <f t="shared" si="3"/>
        <v>0</v>
      </c>
      <c r="L101" s="68">
        <f t="shared" si="4"/>
        <v>0</v>
      </c>
      <c r="M101" s="37"/>
      <c r="N101" s="69">
        <f t="shared" si="5"/>
        <v>0</v>
      </c>
      <c r="O101" s="72" t="s">
        <v>361</v>
      </c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ht="12.75" customHeight="1">
      <c r="A102" s="63" t="s">
        <v>137</v>
      </c>
      <c r="B102" s="71"/>
      <c r="C102" s="65" t="str">
        <f>IF(A102="","",VLOOKUP(A102,'&amp;'!A:B,2,0))</f>
        <v>PLANNER DIÁRIO BLOCADO IMPERIAL 1</v>
      </c>
      <c r="D102" s="21"/>
      <c r="E102" s="21"/>
      <c r="F102" s="22"/>
      <c r="G102" s="66">
        <f>IF(A102=0,0,VLOOKUP(A102,'$'!$A$3:$B$177,2,0))</f>
        <v>17.65</v>
      </c>
      <c r="H102" s="67"/>
      <c r="I102" s="67">
        <f t="shared" si="1"/>
        <v>0</v>
      </c>
      <c r="J102" s="67">
        <f t="shared" si="2"/>
        <v>0</v>
      </c>
      <c r="K102" s="66">
        <f t="shared" si="3"/>
        <v>0</v>
      </c>
      <c r="L102" s="68">
        <f t="shared" si="4"/>
        <v>0</v>
      </c>
      <c r="M102" s="37"/>
      <c r="N102" s="69">
        <f t="shared" si="5"/>
        <v>0</v>
      </c>
      <c r="O102" s="72" t="s">
        <v>361</v>
      </c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ht="12.75" customHeight="1">
      <c r="A103" s="63" t="s">
        <v>140</v>
      </c>
      <c r="B103" s="71"/>
      <c r="C103" s="65" t="str">
        <f>IF(A103="","",VLOOKUP(A103,'&amp;'!A:B,2,0))</f>
        <v>PLANNER LISTA IMPERIAL 1</v>
      </c>
      <c r="D103" s="21"/>
      <c r="E103" s="21"/>
      <c r="F103" s="22"/>
      <c r="G103" s="66">
        <f>IF(A103=0,0,VLOOKUP(A103,'$'!$A$3:$B$177,2,0))</f>
        <v>15.99</v>
      </c>
      <c r="H103" s="67"/>
      <c r="I103" s="67">
        <f t="shared" si="1"/>
        <v>0</v>
      </c>
      <c r="J103" s="67">
        <f t="shared" si="2"/>
        <v>0</v>
      </c>
      <c r="K103" s="66">
        <f t="shared" si="3"/>
        <v>0</v>
      </c>
      <c r="L103" s="68">
        <f t="shared" si="4"/>
        <v>0</v>
      </c>
      <c r="M103" s="37"/>
      <c r="N103" s="69">
        <f t="shared" si="5"/>
        <v>0</v>
      </c>
      <c r="O103" s="72" t="s">
        <v>361</v>
      </c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ht="12.75" customHeight="1">
      <c r="A104" s="63" t="s">
        <v>142</v>
      </c>
      <c r="B104" s="71"/>
      <c r="C104" s="65" t="str">
        <f>IF(A104="","",VLOOKUP(A104,'&amp;'!A:B,2,0))</f>
        <v>CADERNETA MÉDIA OFFSET S/ PAUTA IMPERIAL 1</v>
      </c>
      <c r="D104" s="21"/>
      <c r="E104" s="21"/>
      <c r="F104" s="22"/>
      <c r="G104" s="66">
        <f>IF(A104=0,0,VLOOKUP(A104,'$'!$A$3:$B$177,2,0))</f>
        <v>15.12</v>
      </c>
      <c r="H104" s="67"/>
      <c r="I104" s="67">
        <f t="shared" si="1"/>
        <v>0</v>
      </c>
      <c r="J104" s="67">
        <f t="shared" si="2"/>
        <v>0</v>
      </c>
      <c r="K104" s="66">
        <f t="shared" si="3"/>
        <v>0</v>
      </c>
      <c r="L104" s="68">
        <f t="shared" si="4"/>
        <v>0</v>
      </c>
      <c r="M104" s="37"/>
      <c r="N104" s="69">
        <f t="shared" si="5"/>
        <v>0</v>
      </c>
      <c r="O104" s="72" t="s">
        <v>361</v>
      </c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ht="12.75" customHeight="1">
      <c r="A105" s="63" t="s">
        <v>144</v>
      </c>
      <c r="B105" s="71"/>
      <c r="C105" s="65" t="str">
        <f>IF(A105="","",VLOOKUP(A105,'&amp;'!A:B,2,0))</f>
        <v>PLANNER DESK IMPERIAL 1</v>
      </c>
      <c r="D105" s="21"/>
      <c r="E105" s="21"/>
      <c r="F105" s="22"/>
      <c r="G105" s="66">
        <f>IF(A105=0,0,VLOOKUP(A105,'$'!$A$3:$B$177,2,0))</f>
        <v>12.91</v>
      </c>
      <c r="H105" s="67"/>
      <c r="I105" s="67">
        <f t="shared" si="1"/>
        <v>0</v>
      </c>
      <c r="J105" s="67">
        <f t="shared" si="2"/>
        <v>0</v>
      </c>
      <c r="K105" s="66">
        <f t="shared" si="3"/>
        <v>0</v>
      </c>
      <c r="L105" s="68">
        <f t="shared" si="4"/>
        <v>0</v>
      </c>
      <c r="M105" s="37"/>
      <c r="N105" s="69">
        <f t="shared" si="5"/>
        <v>0</v>
      </c>
      <c r="O105" s="72" t="s">
        <v>361</v>
      </c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ht="12.75" customHeight="1">
      <c r="A106" s="63" t="s">
        <v>147</v>
      </c>
      <c r="B106" s="71"/>
      <c r="C106" s="65" t="str">
        <f>IF(A106="","",VLOOKUP(A106,'&amp;'!A:B,2,0))</f>
        <v>PLANNER DE MESA MENSAL IMPERIAL 1</v>
      </c>
      <c r="D106" s="21"/>
      <c r="E106" s="21"/>
      <c r="F106" s="22"/>
      <c r="G106" s="66">
        <f>IF(A106=0,0,VLOOKUP(A106,'$'!$A$3:$B$177,2,0))</f>
        <v>22.54</v>
      </c>
      <c r="H106" s="67"/>
      <c r="I106" s="67">
        <f t="shared" si="1"/>
        <v>0</v>
      </c>
      <c r="J106" s="67">
        <f t="shared" si="2"/>
        <v>0</v>
      </c>
      <c r="K106" s="66">
        <f t="shared" si="3"/>
        <v>0</v>
      </c>
      <c r="L106" s="68">
        <f t="shared" si="4"/>
        <v>0</v>
      </c>
      <c r="M106" s="37"/>
      <c r="N106" s="69">
        <f t="shared" si="5"/>
        <v>0</v>
      </c>
      <c r="O106" s="72" t="s">
        <v>361</v>
      </c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ht="12.75" customHeight="1">
      <c r="A107" s="63" t="s">
        <v>150</v>
      </c>
      <c r="B107" s="71"/>
      <c r="C107" s="65" t="str">
        <f>IF(A107="","",VLOOKUP(A107,'&amp;'!A:B,2,0))</f>
        <v>PLANNER DOS SONHOS IMPERIAL 1</v>
      </c>
      <c r="D107" s="21"/>
      <c r="E107" s="21"/>
      <c r="F107" s="22"/>
      <c r="G107" s="66">
        <f>IF(A107=0,0,VLOOKUP(A107,'$'!$A$3:$B$177,2,0))</f>
        <v>18.66</v>
      </c>
      <c r="H107" s="67"/>
      <c r="I107" s="67">
        <f t="shared" si="1"/>
        <v>0</v>
      </c>
      <c r="J107" s="67">
        <f t="shared" si="2"/>
        <v>0</v>
      </c>
      <c r="K107" s="66">
        <f t="shared" si="3"/>
        <v>0</v>
      </c>
      <c r="L107" s="68">
        <f t="shared" si="4"/>
        <v>0</v>
      </c>
      <c r="M107" s="37"/>
      <c r="N107" s="69">
        <f t="shared" si="5"/>
        <v>0</v>
      </c>
      <c r="O107" s="72" t="s">
        <v>361</v>
      </c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ht="12.75" customHeight="1">
      <c r="A108" s="63" t="s">
        <v>154</v>
      </c>
      <c r="B108" s="71"/>
      <c r="C108" s="65" t="str">
        <f>IF(A108="","",VLOOKUP(A108,'&amp;'!A:B,2,0))</f>
        <v>PLANNER DA GRATIDÃO IMPERIAL 1</v>
      </c>
      <c r="D108" s="21"/>
      <c r="E108" s="21"/>
      <c r="F108" s="22"/>
      <c r="G108" s="66">
        <f>IF(A108=0,0,VLOOKUP(A108,'$'!$A$3:$B$177,2,0))</f>
        <v>17.99</v>
      </c>
      <c r="H108" s="67"/>
      <c r="I108" s="67">
        <f t="shared" si="1"/>
        <v>0</v>
      </c>
      <c r="J108" s="67">
        <f t="shared" si="2"/>
        <v>0</v>
      </c>
      <c r="K108" s="66">
        <f t="shared" si="3"/>
        <v>0</v>
      </c>
      <c r="L108" s="68">
        <f t="shared" si="4"/>
        <v>0</v>
      </c>
      <c r="M108" s="37"/>
      <c r="N108" s="69">
        <f t="shared" si="5"/>
        <v>0</v>
      </c>
      <c r="O108" s="72" t="s">
        <v>361</v>
      </c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ht="12.75" customHeight="1">
      <c r="A109" s="63" t="s">
        <v>156</v>
      </c>
      <c r="B109" s="71"/>
      <c r="C109" s="65" t="str">
        <f>IF(A109="","",VLOOKUP(A109,'&amp;'!A:B,2,0))</f>
        <v>KIT COM 3 CADERNETAS FLEXIVEIS IMPERIAL 1</v>
      </c>
      <c r="D109" s="21"/>
      <c r="E109" s="21"/>
      <c r="F109" s="22"/>
      <c r="G109" s="66">
        <f>IF(A109=0,0,VLOOKUP(A109,'$'!$A$3:$B$177,2,0))</f>
        <v>16.51</v>
      </c>
      <c r="H109" s="67"/>
      <c r="I109" s="67">
        <f t="shared" si="1"/>
        <v>0</v>
      </c>
      <c r="J109" s="67">
        <f t="shared" si="2"/>
        <v>0</v>
      </c>
      <c r="K109" s="66">
        <f t="shared" si="3"/>
        <v>0</v>
      </c>
      <c r="L109" s="68">
        <f t="shared" si="4"/>
        <v>0</v>
      </c>
      <c r="M109" s="37"/>
      <c r="N109" s="69">
        <f t="shared" si="5"/>
        <v>0</v>
      </c>
      <c r="O109" s="72" t="s">
        <v>361</v>
      </c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ht="12.75" customHeight="1">
      <c r="A110" s="63" t="s">
        <v>159</v>
      </c>
      <c r="B110" s="71"/>
      <c r="C110" s="65" t="str">
        <f>IF(A110="","",VLOOKUP(A110,'&amp;'!A:B,2,0))</f>
        <v>PLANNER RIQUE IMPERIAL 1</v>
      </c>
      <c r="D110" s="21"/>
      <c r="E110" s="21"/>
      <c r="F110" s="22"/>
      <c r="G110" s="66">
        <f>IF(A110=0,0,VLOOKUP(A110,'$'!$A$3:$B$177,2,0))</f>
        <v>16.5</v>
      </c>
      <c r="H110" s="67"/>
      <c r="I110" s="67">
        <f t="shared" si="1"/>
        <v>0</v>
      </c>
      <c r="J110" s="67">
        <f t="shared" si="2"/>
        <v>0</v>
      </c>
      <c r="K110" s="66">
        <f t="shared" si="3"/>
        <v>0</v>
      </c>
      <c r="L110" s="68">
        <f t="shared" si="4"/>
        <v>0</v>
      </c>
      <c r="M110" s="37"/>
      <c r="N110" s="69">
        <f t="shared" si="5"/>
        <v>0</v>
      </c>
      <c r="O110" s="72" t="s">
        <v>361</v>
      </c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ht="12.75" customHeight="1">
      <c r="A111" s="63" t="s">
        <v>162</v>
      </c>
      <c r="B111" s="71"/>
      <c r="C111" s="65" t="str">
        <f>IF(A111="","",VLOOKUP(A111,'&amp;'!A:B,2,0))</f>
        <v>CADERNO GRANDE IMPERIAL 1</v>
      </c>
      <c r="D111" s="21"/>
      <c r="E111" s="21"/>
      <c r="F111" s="22"/>
      <c r="G111" s="66">
        <f>IF(A111=0,0,VLOOKUP(A111,'$'!$A$3:$B$177,2,0))</f>
        <v>19.82</v>
      </c>
      <c r="H111" s="67"/>
      <c r="I111" s="67">
        <f t="shared" si="1"/>
        <v>0</v>
      </c>
      <c r="J111" s="67">
        <f t="shared" si="2"/>
        <v>0</v>
      </c>
      <c r="K111" s="66">
        <f t="shared" si="3"/>
        <v>0</v>
      </c>
      <c r="L111" s="68">
        <f t="shared" si="4"/>
        <v>0</v>
      </c>
      <c r="M111" s="37"/>
      <c r="N111" s="69">
        <f t="shared" si="5"/>
        <v>0</v>
      </c>
      <c r="O111" s="72" t="s">
        <v>361</v>
      </c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ht="12.75" customHeight="1">
      <c r="A112" s="63" t="s">
        <v>164</v>
      </c>
      <c r="B112" s="71"/>
      <c r="C112" s="65" t="str">
        <f>IF(A112="","",VLOOKUP(A112,'&amp;'!A:B,2,0))</f>
        <v>CADERNO MÉDIO IMPERIAL 1</v>
      </c>
      <c r="D112" s="21"/>
      <c r="E112" s="21"/>
      <c r="F112" s="22"/>
      <c r="G112" s="66">
        <f>IF(A112=0,0,VLOOKUP(A112,'$'!$A$3:$B$177,2,0))</f>
        <v>14.76</v>
      </c>
      <c r="H112" s="67"/>
      <c r="I112" s="67">
        <f t="shared" si="1"/>
        <v>0</v>
      </c>
      <c r="J112" s="67">
        <f t="shared" si="2"/>
        <v>0</v>
      </c>
      <c r="K112" s="66">
        <f t="shared" si="3"/>
        <v>0</v>
      </c>
      <c r="L112" s="68">
        <f t="shared" si="4"/>
        <v>0</v>
      </c>
      <c r="M112" s="37"/>
      <c r="N112" s="69">
        <f t="shared" si="5"/>
        <v>0</v>
      </c>
      <c r="O112" s="72" t="s">
        <v>361</v>
      </c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ht="12.75" customHeight="1">
      <c r="A113" s="63" t="s">
        <v>167</v>
      </c>
      <c r="B113" s="71"/>
      <c r="C113" s="65" t="str">
        <f>IF(A113="","",VLOOKUP(A113,'&amp;'!A:B,2,0))</f>
        <v>CALENDÁRIO VERTICAL IMPERIAL 1</v>
      </c>
      <c r="D113" s="21"/>
      <c r="E113" s="21"/>
      <c r="F113" s="22"/>
      <c r="G113" s="66">
        <f>IF(A113=0,0,VLOOKUP(A113,'$'!$A$3:$B$177,2,0))</f>
        <v>11.92</v>
      </c>
      <c r="H113" s="67"/>
      <c r="I113" s="67">
        <f t="shared" si="1"/>
        <v>0</v>
      </c>
      <c r="J113" s="67">
        <f t="shared" si="2"/>
        <v>0</v>
      </c>
      <c r="K113" s="66">
        <f t="shared" si="3"/>
        <v>0</v>
      </c>
      <c r="L113" s="68">
        <f t="shared" si="4"/>
        <v>0</v>
      </c>
      <c r="M113" s="37"/>
      <c r="N113" s="69">
        <f t="shared" si="5"/>
        <v>0</v>
      </c>
      <c r="O113" s="72" t="s">
        <v>361</v>
      </c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ht="12.75" customHeight="1">
      <c r="A114" s="63" t="s">
        <v>170</v>
      </c>
      <c r="B114" s="71"/>
      <c r="C114" s="65" t="str">
        <f>IF(A114="","",VLOOKUP(A114,'&amp;'!A:B,2,0))</f>
        <v>BLOCO PRANCHETA IMPERIAL  1</v>
      </c>
      <c r="D114" s="21"/>
      <c r="E114" s="21"/>
      <c r="F114" s="22"/>
      <c r="G114" s="66">
        <f>IF(A114=0,0,VLOOKUP(A114,'$'!$A$3:$B$177,2,0))</f>
        <v>18.23</v>
      </c>
      <c r="H114" s="67"/>
      <c r="I114" s="67">
        <f t="shared" si="1"/>
        <v>0</v>
      </c>
      <c r="J114" s="67">
        <f t="shared" si="2"/>
        <v>0</v>
      </c>
      <c r="K114" s="66">
        <f t="shared" si="3"/>
        <v>0</v>
      </c>
      <c r="L114" s="68">
        <f t="shared" si="4"/>
        <v>0</v>
      </c>
      <c r="M114" s="37"/>
      <c r="N114" s="69">
        <f t="shared" si="5"/>
        <v>0</v>
      </c>
      <c r="O114" s="72" t="s">
        <v>361</v>
      </c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ht="12.75" customHeight="1">
      <c r="A115" s="63" t="s">
        <v>175</v>
      </c>
      <c r="B115" s="71"/>
      <c r="C115" s="65" t="str">
        <f>IF(A115="","",VLOOKUP(A115,'&amp;'!A:B,2,0))</f>
        <v>CADERNETA MÉDIA FLEXIVEL PORTA CANETA IMPERIAL 1</v>
      </c>
      <c r="D115" s="21"/>
      <c r="E115" s="21"/>
      <c r="F115" s="22"/>
      <c r="G115" s="66">
        <f>IF(A115=0,0,VLOOKUP(A115,'$'!$A$3:$B$177,2,0))</f>
        <v>14.64</v>
      </c>
      <c r="H115" s="67"/>
      <c r="I115" s="67">
        <f t="shared" si="1"/>
        <v>0</v>
      </c>
      <c r="J115" s="67">
        <f t="shared" si="2"/>
        <v>0</v>
      </c>
      <c r="K115" s="66">
        <f t="shared" si="3"/>
        <v>0</v>
      </c>
      <c r="L115" s="68">
        <f t="shared" si="4"/>
        <v>0</v>
      </c>
      <c r="M115" s="37"/>
      <c r="N115" s="69">
        <f t="shared" si="5"/>
        <v>0</v>
      </c>
      <c r="O115" s="72" t="s">
        <v>361</v>
      </c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ht="12.75" customHeight="1">
      <c r="A116" s="63" t="s">
        <v>178</v>
      </c>
      <c r="B116" s="71"/>
      <c r="C116" s="65" t="str">
        <f>IF(A116="","",VLOOKUP(A116,'&amp;'!A:B,2,0))</f>
        <v>AGENDA DIÁRIA ENCADERNADA MEDIA DECOR 1</v>
      </c>
      <c r="D116" s="21"/>
      <c r="E116" s="21"/>
      <c r="F116" s="22"/>
      <c r="G116" s="66">
        <f>IF(A116=0,0,VLOOKUP(A116,'$'!$A$3:$B$177,2,0))</f>
        <v>17.92</v>
      </c>
      <c r="H116" s="67"/>
      <c r="I116" s="67">
        <f t="shared" si="1"/>
        <v>0</v>
      </c>
      <c r="J116" s="67">
        <f t="shared" si="2"/>
        <v>0</v>
      </c>
      <c r="K116" s="66">
        <f t="shared" si="3"/>
        <v>0</v>
      </c>
      <c r="L116" s="68">
        <f t="shared" si="4"/>
        <v>0</v>
      </c>
      <c r="M116" s="37"/>
      <c r="N116" s="69">
        <f t="shared" si="5"/>
        <v>0</v>
      </c>
      <c r="O116" s="72" t="s">
        <v>361</v>
      </c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ht="12.75" customHeight="1">
      <c r="A117" s="63" t="s">
        <v>180</v>
      </c>
      <c r="B117" s="71"/>
      <c r="C117" s="65" t="str">
        <f>IF(A117="","",VLOOKUP(A117,'&amp;'!A:B,2,0))</f>
        <v>AGENDA DIÁRIA ESPIRAL PEQUENA DECOR 1</v>
      </c>
      <c r="D117" s="21"/>
      <c r="E117" s="21"/>
      <c r="F117" s="22"/>
      <c r="G117" s="66">
        <f>IF(A117=0,0,VLOOKUP(A117,'$'!$A$3:$B$177,2,0))</f>
        <v>17.65</v>
      </c>
      <c r="H117" s="67"/>
      <c r="I117" s="67">
        <f t="shared" si="1"/>
        <v>0</v>
      </c>
      <c r="J117" s="67">
        <f t="shared" si="2"/>
        <v>0</v>
      </c>
      <c r="K117" s="66">
        <f t="shared" si="3"/>
        <v>0</v>
      </c>
      <c r="L117" s="68">
        <f t="shared" si="4"/>
        <v>0</v>
      </c>
      <c r="M117" s="37"/>
      <c r="N117" s="69">
        <f t="shared" si="5"/>
        <v>0</v>
      </c>
      <c r="O117" s="72" t="s">
        <v>361</v>
      </c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ht="12.75" customHeight="1">
      <c r="A118" s="63" t="s">
        <v>182</v>
      </c>
      <c r="B118" s="71"/>
      <c r="C118" s="65" t="str">
        <f>IF(A118="","",VLOOKUP(A118,'&amp;'!A:B,2,0))</f>
        <v>AGENDA SEMANAL DE BOLSO DECOR 1</v>
      </c>
      <c r="D118" s="21"/>
      <c r="E118" s="21"/>
      <c r="F118" s="22"/>
      <c r="G118" s="66">
        <f>IF(A118=0,0,VLOOKUP(A118,'$'!$A$3:$B$177,2,0))</f>
        <v>9.61</v>
      </c>
      <c r="H118" s="67"/>
      <c r="I118" s="67">
        <f t="shared" si="1"/>
        <v>0</v>
      </c>
      <c r="J118" s="67">
        <f t="shared" si="2"/>
        <v>0</v>
      </c>
      <c r="K118" s="66">
        <f t="shared" si="3"/>
        <v>0</v>
      </c>
      <c r="L118" s="68">
        <f t="shared" si="4"/>
        <v>0</v>
      </c>
      <c r="M118" s="37"/>
      <c r="N118" s="69">
        <f t="shared" si="5"/>
        <v>0</v>
      </c>
      <c r="O118" s="72" t="s">
        <v>361</v>
      </c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ht="12.75" customHeight="1">
      <c r="A119" s="63" t="s">
        <v>185</v>
      </c>
      <c r="B119" s="71"/>
      <c r="C119" s="65" t="str">
        <f>IF(A119="","",VLOOKUP(A119,'&amp;'!A:B,2,0))</f>
        <v>BLOCO CAMADAS DECOR 1</v>
      </c>
      <c r="D119" s="21"/>
      <c r="E119" s="21"/>
      <c r="F119" s="22"/>
      <c r="G119" s="66">
        <f>IF(A119=0,0,VLOOKUP(A119,'$'!$A$3:$B$177,2,0))</f>
        <v>8.33</v>
      </c>
      <c r="H119" s="67"/>
      <c r="I119" s="67">
        <f t="shared" si="1"/>
        <v>0</v>
      </c>
      <c r="J119" s="67">
        <f t="shared" si="2"/>
        <v>0</v>
      </c>
      <c r="K119" s="66">
        <f t="shared" si="3"/>
        <v>0</v>
      </c>
      <c r="L119" s="68">
        <f t="shared" si="4"/>
        <v>0</v>
      </c>
      <c r="M119" s="37"/>
      <c r="N119" s="69">
        <f t="shared" si="5"/>
        <v>0</v>
      </c>
      <c r="O119" s="72" t="s">
        <v>361</v>
      </c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ht="12.75" customHeight="1">
      <c r="A120" s="63" t="s">
        <v>188</v>
      </c>
      <c r="B120" s="71"/>
      <c r="C120" s="65" t="str">
        <f>IF(A120="","",VLOOKUP(A120,'&amp;'!A:B,2,0))</f>
        <v>PLANNER DIÁRIO BLOCADO DÉCOR 1</v>
      </c>
      <c r="D120" s="21"/>
      <c r="E120" s="21"/>
      <c r="F120" s="22"/>
      <c r="G120" s="66">
        <f>IF(A120=0,0,VLOOKUP(A120,'$'!$A$3:$B$177,2,0))</f>
        <v>17.65</v>
      </c>
      <c r="H120" s="67"/>
      <c r="I120" s="67">
        <f t="shared" si="1"/>
        <v>0</v>
      </c>
      <c r="J120" s="67">
        <f t="shared" si="2"/>
        <v>0</v>
      </c>
      <c r="K120" s="66">
        <f t="shared" si="3"/>
        <v>0</v>
      </c>
      <c r="L120" s="68">
        <f t="shared" si="4"/>
        <v>0</v>
      </c>
      <c r="M120" s="37"/>
      <c r="N120" s="69">
        <f t="shared" si="5"/>
        <v>0</v>
      </c>
      <c r="O120" s="72" t="s">
        <v>361</v>
      </c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ht="12.75" customHeight="1">
      <c r="A121" s="63" t="s">
        <v>190</v>
      </c>
      <c r="B121" s="71"/>
      <c r="C121" s="65" t="str">
        <f>IF(A121="","",VLOOKUP(A121,'&amp;'!A:B,2,0))</f>
        <v>PLANNER LISTA DECOR 1</v>
      </c>
      <c r="D121" s="21"/>
      <c r="E121" s="21"/>
      <c r="F121" s="22"/>
      <c r="G121" s="66">
        <f>IF(A121=0,0,VLOOKUP(A121,'$'!$A$3:$B$177,2,0))</f>
        <v>15.99</v>
      </c>
      <c r="H121" s="67"/>
      <c r="I121" s="67">
        <f t="shared" si="1"/>
        <v>0</v>
      </c>
      <c r="J121" s="67">
        <f t="shared" si="2"/>
        <v>0</v>
      </c>
      <c r="K121" s="66">
        <f t="shared" si="3"/>
        <v>0</v>
      </c>
      <c r="L121" s="68">
        <f t="shared" si="4"/>
        <v>0</v>
      </c>
      <c r="M121" s="37"/>
      <c r="N121" s="69">
        <f t="shared" si="5"/>
        <v>0</v>
      </c>
      <c r="O121" s="72" t="s">
        <v>361</v>
      </c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ht="12.75" customHeight="1">
      <c r="A122" s="63" t="s">
        <v>192</v>
      </c>
      <c r="B122" s="71"/>
      <c r="C122" s="65" t="str">
        <f>IF(A122="","",VLOOKUP(A122,'&amp;'!A:B,2,0))</f>
        <v>BLOCO PRANCHETA DECOR </v>
      </c>
      <c r="D122" s="21"/>
      <c r="E122" s="21"/>
      <c r="F122" s="22"/>
      <c r="G122" s="66">
        <f>IF(A122=0,0,VLOOKUP(A122,'$'!$A$3:$B$177,2,0))</f>
        <v>18.23</v>
      </c>
      <c r="H122" s="67"/>
      <c r="I122" s="67">
        <f t="shared" si="1"/>
        <v>0</v>
      </c>
      <c r="J122" s="67">
        <f t="shared" si="2"/>
        <v>0</v>
      </c>
      <c r="K122" s="66">
        <f t="shared" si="3"/>
        <v>0</v>
      </c>
      <c r="L122" s="68">
        <f t="shared" si="4"/>
        <v>0</v>
      </c>
      <c r="M122" s="37"/>
      <c r="N122" s="69">
        <f t="shared" si="5"/>
        <v>0</v>
      </c>
      <c r="O122" s="72" t="s">
        <v>361</v>
      </c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ht="12.75" customHeight="1">
      <c r="A123" s="63" t="s">
        <v>195</v>
      </c>
      <c r="B123" s="71"/>
      <c r="C123" s="65" t="str">
        <f>IF(A123="","",VLOOKUP(A123,'&amp;'!A:B,2,0))</f>
        <v>PLANNER SEMANAL BLOCADO DECOR 1</v>
      </c>
      <c r="D123" s="21"/>
      <c r="E123" s="21"/>
      <c r="F123" s="22"/>
      <c r="G123" s="66">
        <f>IF(A123=0,0,VLOOKUP(A123,'$'!$A$3:$B$177,2,0))</f>
        <v>11.28</v>
      </c>
      <c r="H123" s="67"/>
      <c r="I123" s="67">
        <f t="shared" si="1"/>
        <v>0</v>
      </c>
      <c r="J123" s="67">
        <f t="shared" si="2"/>
        <v>0</v>
      </c>
      <c r="K123" s="66">
        <f t="shared" si="3"/>
        <v>0</v>
      </c>
      <c r="L123" s="68">
        <f t="shared" si="4"/>
        <v>0</v>
      </c>
      <c r="M123" s="37"/>
      <c r="N123" s="69">
        <f t="shared" si="5"/>
        <v>0</v>
      </c>
      <c r="O123" s="72" t="s">
        <v>361</v>
      </c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ht="12.75" customHeight="1">
      <c r="A124" s="63" t="s">
        <v>198</v>
      </c>
      <c r="B124" s="71"/>
      <c r="C124" s="65" t="str">
        <f>IF(A124="","",VLOOKUP(A124,'&amp;'!A:B,2,0))</f>
        <v>PLANNER 2 EM 1 DÉCOR 1</v>
      </c>
      <c r="D124" s="21"/>
      <c r="E124" s="21"/>
      <c r="F124" s="22"/>
      <c r="G124" s="66">
        <f>IF(A124=0,0,VLOOKUP(A124,'$'!$A$3:$B$177,2,0))</f>
        <v>19.36</v>
      </c>
      <c r="H124" s="67"/>
      <c r="I124" s="67">
        <f t="shared" si="1"/>
        <v>0</v>
      </c>
      <c r="J124" s="67">
        <f t="shared" si="2"/>
        <v>0</v>
      </c>
      <c r="K124" s="66">
        <f t="shared" si="3"/>
        <v>0</v>
      </c>
      <c r="L124" s="68">
        <f t="shared" si="4"/>
        <v>0</v>
      </c>
      <c r="M124" s="37"/>
      <c r="N124" s="69">
        <f t="shared" si="5"/>
        <v>0</v>
      </c>
      <c r="O124" s="72" t="s">
        <v>361</v>
      </c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ht="12.75" customHeight="1">
      <c r="A125" s="63" t="s">
        <v>200</v>
      </c>
      <c r="B125" s="71"/>
      <c r="C125" s="65" t="str">
        <f>IF(A125="","",VLOOKUP(A125,'&amp;'!A:B,2,0))</f>
        <v>PLANNER MENSAL GRAMPEADO DECOR 1</v>
      </c>
      <c r="D125" s="21"/>
      <c r="E125" s="21"/>
      <c r="F125" s="22"/>
      <c r="G125" s="66">
        <f>IF(A125=0,0,VLOOKUP(A125,'$'!$A$3:$B$177,2,0))</f>
        <v>10.13</v>
      </c>
      <c r="H125" s="67"/>
      <c r="I125" s="67">
        <f t="shared" si="1"/>
        <v>0</v>
      </c>
      <c r="J125" s="67">
        <f t="shared" si="2"/>
        <v>0</v>
      </c>
      <c r="K125" s="66">
        <f t="shared" si="3"/>
        <v>0</v>
      </c>
      <c r="L125" s="68">
        <f t="shared" si="4"/>
        <v>0</v>
      </c>
      <c r="M125" s="37"/>
      <c r="N125" s="69">
        <f t="shared" si="5"/>
        <v>0</v>
      </c>
      <c r="O125" s="72" t="s">
        <v>361</v>
      </c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ht="12.75" customHeight="1">
      <c r="A126" s="63" t="s">
        <v>203</v>
      </c>
      <c r="B126" s="71"/>
      <c r="C126" s="65" t="str">
        <f>IF(A126="","",VLOOKUP(A126,'&amp;'!A:B,2,0))</f>
        <v>PLANNER DIÁRIO DECOR 1</v>
      </c>
      <c r="D126" s="21"/>
      <c r="E126" s="21"/>
      <c r="F126" s="22"/>
      <c r="G126" s="66">
        <f>IF(A126=0,0,VLOOKUP(A126,'$'!$A$3:$B$177,2,0))</f>
        <v>28.57</v>
      </c>
      <c r="H126" s="67"/>
      <c r="I126" s="67">
        <f t="shared" si="1"/>
        <v>0</v>
      </c>
      <c r="J126" s="67">
        <f t="shared" si="2"/>
        <v>0</v>
      </c>
      <c r="K126" s="66">
        <f t="shared" si="3"/>
        <v>0</v>
      </c>
      <c r="L126" s="68">
        <f t="shared" si="4"/>
        <v>0</v>
      </c>
      <c r="M126" s="37"/>
      <c r="N126" s="69">
        <f t="shared" si="5"/>
        <v>0</v>
      </c>
      <c r="O126" s="72" t="s">
        <v>361</v>
      </c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ht="12.75" customHeight="1">
      <c r="A127" s="63" t="s">
        <v>206</v>
      </c>
      <c r="B127" s="71"/>
      <c r="C127" s="65" t="str">
        <f>IF(A127="","",VLOOKUP(A127,'&amp;'!A:B,2,0))</f>
        <v>PLANNER DESK DECOR 1</v>
      </c>
      <c r="D127" s="21"/>
      <c r="E127" s="21"/>
      <c r="F127" s="22"/>
      <c r="G127" s="66">
        <f>IF(A127=0,0,VLOOKUP(A127,'$'!$A$3:$B$177,2,0))</f>
        <v>12.91</v>
      </c>
      <c r="H127" s="67"/>
      <c r="I127" s="67">
        <f t="shared" si="1"/>
        <v>0</v>
      </c>
      <c r="J127" s="67">
        <f t="shared" si="2"/>
        <v>0</v>
      </c>
      <c r="K127" s="66">
        <f t="shared" si="3"/>
        <v>0</v>
      </c>
      <c r="L127" s="68">
        <f t="shared" si="4"/>
        <v>0</v>
      </c>
      <c r="M127" s="37"/>
      <c r="N127" s="69">
        <f t="shared" si="5"/>
        <v>0</v>
      </c>
      <c r="O127" s="72" t="s">
        <v>361</v>
      </c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ht="12.75" customHeight="1">
      <c r="A128" s="63" t="s">
        <v>209</v>
      </c>
      <c r="B128" s="71"/>
      <c r="C128" s="65" t="str">
        <f>IF(A128="","",VLOOKUP(A128,'&amp;'!A:B,2,0))</f>
        <v>PLANNER DE MESA MENSAL DÉCOR 1</v>
      </c>
      <c r="D128" s="21"/>
      <c r="E128" s="21"/>
      <c r="F128" s="22"/>
      <c r="G128" s="66">
        <f>IF(A128=0,0,VLOOKUP(A128,'$'!$A$3:$B$177,2,0))</f>
        <v>22.54</v>
      </c>
      <c r="H128" s="67"/>
      <c r="I128" s="67">
        <f t="shared" si="1"/>
        <v>0</v>
      </c>
      <c r="J128" s="67">
        <f t="shared" si="2"/>
        <v>0</v>
      </c>
      <c r="K128" s="66">
        <f t="shared" si="3"/>
        <v>0</v>
      </c>
      <c r="L128" s="68">
        <f t="shared" si="4"/>
        <v>0</v>
      </c>
      <c r="M128" s="37"/>
      <c r="N128" s="69">
        <f t="shared" si="5"/>
        <v>0</v>
      </c>
      <c r="O128" s="72" t="s">
        <v>361</v>
      </c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ht="12.75" customHeight="1">
      <c r="A129" s="63" t="s">
        <v>211</v>
      </c>
      <c r="B129" s="71"/>
      <c r="C129" s="65" t="str">
        <f>IF(A129="","",VLOOKUP(A129,'&amp;'!A:B,2,0))</f>
        <v>BLOCO ESPIRAL MÉDIO DÉCOR 1</v>
      </c>
      <c r="D129" s="21"/>
      <c r="E129" s="21"/>
      <c r="F129" s="22"/>
      <c r="G129" s="66">
        <f>IF(A129=0,0,VLOOKUP(A129,'$'!$A$3:$B$177,2,0))</f>
        <v>12.51</v>
      </c>
      <c r="H129" s="67"/>
      <c r="I129" s="67">
        <f t="shared" si="1"/>
        <v>0</v>
      </c>
      <c r="J129" s="67">
        <f t="shared" si="2"/>
        <v>0</v>
      </c>
      <c r="K129" s="66">
        <f t="shared" si="3"/>
        <v>0</v>
      </c>
      <c r="L129" s="68">
        <f t="shared" si="4"/>
        <v>0</v>
      </c>
      <c r="M129" s="37"/>
      <c r="N129" s="69">
        <f t="shared" si="5"/>
        <v>0</v>
      </c>
      <c r="O129" s="72" t="s">
        <v>361</v>
      </c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ht="12.75" customHeight="1">
      <c r="A130" s="63" t="s">
        <v>213</v>
      </c>
      <c r="B130" s="71"/>
      <c r="C130" s="65" t="str">
        <f>IF(A130="","",VLOOKUP(A130,'&amp;'!A:B,2,0))</f>
        <v>CALENDÁRIO VERTICAL DECOR 1 </v>
      </c>
      <c r="D130" s="21"/>
      <c r="E130" s="21"/>
      <c r="F130" s="22"/>
      <c r="G130" s="66">
        <f>IF(A130=0,0,VLOOKUP(A130,'$'!$A$3:$B$177,2,0))</f>
        <v>11.92</v>
      </c>
      <c r="H130" s="67"/>
      <c r="I130" s="67">
        <f t="shared" si="1"/>
        <v>0</v>
      </c>
      <c r="J130" s="67">
        <f t="shared" si="2"/>
        <v>0</v>
      </c>
      <c r="K130" s="66">
        <f t="shared" si="3"/>
        <v>0</v>
      </c>
      <c r="L130" s="68">
        <f t="shared" si="4"/>
        <v>0</v>
      </c>
      <c r="M130" s="37"/>
      <c r="N130" s="69">
        <f t="shared" si="5"/>
        <v>0</v>
      </c>
      <c r="O130" s="72" t="s">
        <v>361</v>
      </c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ht="12.75" customHeight="1">
      <c r="A131" s="63" t="s">
        <v>217</v>
      </c>
      <c r="B131" s="71"/>
      <c r="C131" s="65" t="str">
        <f>IF(A131="","",VLOOKUP(A131,'&amp;'!A:B,2,0))</f>
        <v>PLANNER SEMANAL DECOR 1</v>
      </c>
      <c r="D131" s="21"/>
      <c r="E131" s="21"/>
      <c r="F131" s="22"/>
      <c r="G131" s="66">
        <f>IF(A131=0,0,VLOOKUP(A131,'$'!$A$3:$B$177,2,0))</f>
        <v>16.32</v>
      </c>
      <c r="H131" s="67"/>
      <c r="I131" s="67">
        <f t="shared" si="1"/>
        <v>0</v>
      </c>
      <c r="J131" s="67">
        <f t="shared" si="2"/>
        <v>0</v>
      </c>
      <c r="K131" s="66">
        <f t="shared" si="3"/>
        <v>0</v>
      </c>
      <c r="L131" s="68">
        <f t="shared" si="4"/>
        <v>0</v>
      </c>
      <c r="M131" s="37"/>
      <c r="N131" s="69">
        <f t="shared" si="5"/>
        <v>0</v>
      </c>
      <c r="O131" s="72" t="s">
        <v>361</v>
      </c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ht="12.75" customHeight="1">
      <c r="A132" s="63" t="s">
        <v>220</v>
      </c>
      <c r="B132" s="71"/>
      <c r="C132" s="65" t="str">
        <f>IF(A132="","",VLOOKUP(A132,'&amp;'!A:B,2,0))</f>
        <v>CADERNETA MÉDIA OFFSET S/ PAUTA DECOR 1</v>
      </c>
      <c r="D132" s="21"/>
      <c r="E132" s="21"/>
      <c r="F132" s="22"/>
      <c r="G132" s="66">
        <f>IF(A132=0,0,VLOOKUP(A132,'$'!$A$3:$B$177,2,0))</f>
        <v>15.12</v>
      </c>
      <c r="H132" s="67"/>
      <c r="I132" s="67">
        <f t="shared" si="1"/>
        <v>0</v>
      </c>
      <c r="J132" s="67">
        <f t="shared" si="2"/>
        <v>0</v>
      </c>
      <c r="K132" s="66">
        <f t="shared" si="3"/>
        <v>0</v>
      </c>
      <c r="L132" s="68">
        <f t="shared" si="4"/>
        <v>0</v>
      </c>
      <c r="M132" s="37"/>
      <c r="N132" s="69">
        <f t="shared" si="5"/>
        <v>0</v>
      </c>
      <c r="O132" s="72" t="s">
        <v>361</v>
      </c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ht="12.75" customHeight="1">
      <c r="A133" s="63" t="s">
        <v>222</v>
      </c>
      <c r="B133" s="71"/>
      <c r="C133" s="65" t="str">
        <f>IF(A133="","",VLOOKUP(A133,'&amp;'!A:B,2,0))</f>
        <v>CADERNETA SEMANAL GRAPHIC 1 </v>
      </c>
      <c r="D133" s="21"/>
      <c r="E133" s="21"/>
      <c r="F133" s="22"/>
      <c r="G133" s="66">
        <f>IF(A133=0,0,VLOOKUP(A133,'$'!$A$3:$B$177,2,0))</f>
        <v>17.49</v>
      </c>
      <c r="H133" s="67"/>
      <c r="I133" s="67">
        <f t="shared" si="1"/>
        <v>0</v>
      </c>
      <c r="J133" s="67">
        <f t="shared" si="2"/>
        <v>0</v>
      </c>
      <c r="K133" s="66">
        <f t="shared" si="3"/>
        <v>0</v>
      </c>
      <c r="L133" s="68">
        <f t="shared" si="4"/>
        <v>0</v>
      </c>
      <c r="M133" s="37"/>
      <c r="N133" s="69">
        <f t="shared" si="5"/>
        <v>0</v>
      </c>
      <c r="O133" s="72" t="s">
        <v>361</v>
      </c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ht="12.75" customHeight="1">
      <c r="A134" s="63" t="s">
        <v>225</v>
      </c>
      <c r="B134" s="71"/>
      <c r="C134" s="65" t="str">
        <f>IF(A134="","",VLOOKUP(A134,'&amp;'!A:B,2,0))</f>
        <v>AGENDA DIÁRIA ESPIRAL MEDIA GRAPHIC 1 </v>
      </c>
      <c r="D134" s="21"/>
      <c r="E134" s="21"/>
      <c r="F134" s="22"/>
      <c r="G134" s="66">
        <f>IF(A134=0,0,VLOOKUP(A134,'$'!$A$3:$B$177,2,0))</f>
        <v>19.62</v>
      </c>
      <c r="H134" s="67"/>
      <c r="I134" s="67">
        <f t="shared" si="1"/>
        <v>0</v>
      </c>
      <c r="J134" s="67">
        <f t="shared" si="2"/>
        <v>0</v>
      </c>
      <c r="K134" s="66">
        <f t="shared" si="3"/>
        <v>0</v>
      </c>
      <c r="L134" s="68">
        <f t="shared" si="4"/>
        <v>0</v>
      </c>
      <c r="M134" s="37"/>
      <c r="N134" s="69">
        <f t="shared" si="5"/>
        <v>0</v>
      </c>
      <c r="O134" s="72" t="s">
        <v>361</v>
      </c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ht="12.75" customHeight="1">
      <c r="A135" s="63" t="s">
        <v>227</v>
      </c>
      <c r="B135" s="71"/>
      <c r="C135" s="65" t="str">
        <f>IF(A135="","",VLOOKUP(A135,'&amp;'!A:B,2,0))</f>
        <v>PLANNER LISTA GRAPHIC 1</v>
      </c>
      <c r="D135" s="21"/>
      <c r="E135" s="21"/>
      <c r="F135" s="22"/>
      <c r="G135" s="66">
        <f>IF(A135=0,0,VLOOKUP(A135,'$'!$A$3:$B$177,2,0))</f>
        <v>15.99</v>
      </c>
      <c r="H135" s="67"/>
      <c r="I135" s="67">
        <f t="shared" si="1"/>
        <v>0</v>
      </c>
      <c r="J135" s="67">
        <f t="shared" si="2"/>
        <v>0</v>
      </c>
      <c r="K135" s="66">
        <f t="shared" si="3"/>
        <v>0</v>
      </c>
      <c r="L135" s="68">
        <f t="shared" si="4"/>
        <v>0</v>
      </c>
      <c r="M135" s="37"/>
      <c r="N135" s="69">
        <f t="shared" si="5"/>
        <v>0</v>
      </c>
      <c r="O135" s="72" t="s">
        <v>361</v>
      </c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ht="12.75" customHeight="1">
      <c r="A136" s="63" t="s">
        <v>230</v>
      </c>
      <c r="B136" s="71"/>
      <c r="C136" s="65" t="str">
        <f>IF(A136="","",VLOOKUP(A136,'&amp;'!A:B,2,0))</f>
        <v>CADERNETA 3 EM1 GRAPHIC 1</v>
      </c>
      <c r="D136" s="21"/>
      <c r="E136" s="21"/>
      <c r="F136" s="22"/>
      <c r="G136" s="66">
        <f>IF(A136=0,0,VLOOKUP(A136,'$'!$A$3:$B$177,2,0))</f>
        <v>14.88</v>
      </c>
      <c r="H136" s="67"/>
      <c r="I136" s="67">
        <f t="shared" si="1"/>
        <v>0</v>
      </c>
      <c r="J136" s="67">
        <f t="shared" si="2"/>
        <v>0</v>
      </c>
      <c r="K136" s="66">
        <f t="shared" si="3"/>
        <v>0</v>
      </c>
      <c r="L136" s="68">
        <f t="shared" si="4"/>
        <v>0</v>
      </c>
      <c r="M136" s="37"/>
      <c r="N136" s="69">
        <f t="shared" si="5"/>
        <v>0</v>
      </c>
      <c r="O136" s="72" t="s">
        <v>361</v>
      </c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ht="12.75" customHeight="1">
      <c r="A137" s="63" t="s">
        <v>233</v>
      </c>
      <c r="B137" s="71"/>
      <c r="C137" s="65" t="str">
        <f>IF(A137="","",VLOOKUP(A137,'&amp;'!A:B,2,0))</f>
        <v>KIT COM 3 CADERNETAS FLEXIVEIS GRAPHIC 1</v>
      </c>
      <c r="D137" s="21"/>
      <c r="E137" s="21"/>
      <c r="F137" s="22"/>
      <c r="G137" s="66">
        <f>IF(A137=0,0,VLOOKUP(A137,'$'!$A$3:$B$177,2,0))</f>
        <v>16.51</v>
      </c>
      <c r="H137" s="67"/>
      <c r="I137" s="67">
        <f t="shared" si="1"/>
        <v>0</v>
      </c>
      <c r="J137" s="67">
        <f t="shared" si="2"/>
        <v>0</v>
      </c>
      <c r="K137" s="66">
        <f t="shared" si="3"/>
        <v>0</v>
      </c>
      <c r="L137" s="68">
        <f t="shared" si="4"/>
        <v>0</v>
      </c>
      <c r="M137" s="37"/>
      <c r="N137" s="69">
        <f t="shared" si="5"/>
        <v>0</v>
      </c>
      <c r="O137" s="72" t="s">
        <v>361</v>
      </c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ht="12.75" customHeight="1">
      <c r="A138" s="63" t="s">
        <v>235</v>
      </c>
      <c r="B138" s="71"/>
      <c r="C138" s="65" t="str">
        <f>IF(A138="","",VLOOKUP(A138,'&amp;'!A:B,2,0))</f>
        <v>PLANNER DESK GRAPHIC 1</v>
      </c>
      <c r="D138" s="21"/>
      <c r="E138" s="21"/>
      <c r="F138" s="22"/>
      <c r="G138" s="66">
        <f>IF(A138=0,0,VLOOKUP(A138,'$'!$A$3:$B$177,2,0))</f>
        <v>12.91</v>
      </c>
      <c r="H138" s="67"/>
      <c r="I138" s="67">
        <f t="shared" si="1"/>
        <v>0</v>
      </c>
      <c r="J138" s="67">
        <f t="shared" si="2"/>
        <v>0</v>
      </c>
      <c r="K138" s="66">
        <f t="shared" si="3"/>
        <v>0</v>
      </c>
      <c r="L138" s="68">
        <f t="shared" si="4"/>
        <v>0</v>
      </c>
      <c r="M138" s="37"/>
      <c r="N138" s="69">
        <f t="shared" si="5"/>
        <v>0</v>
      </c>
      <c r="O138" s="72" t="s">
        <v>361</v>
      </c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ht="12.75" customHeight="1">
      <c r="A139" s="63" t="s">
        <v>238</v>
      </c>
      <c r="B139" s="71"/>
      <c r="C139" s="65" t="str">
        <f>IF(A139="","",VLOOKUP(A139,'&amp;'!A:B,2,0))</f>
        <v>PLANNER DE MESA MENSAL GRAPHIC 1</v>
      </c>
      <c r="D139" s="21"/>
      <c r="E139" s="21"/>
      <c r="F139" s="22"/>
      <c r="G139" s="66">
        <f>IF(A139=0,0,VLOOKUP(A139,'$'!$A$3:$B$177,2,0))</f>
        <v>22.54</v>
      </c>
      <c r="H139" s="67"/>
      <c r="I139" s="67">
        <f t="shared" si="1"/>
        <v>0</v>
      </c>
      <c r="J139" s="67">
        <f t="shared" si="2"/>
        <v>0</v>
      </c>
      <c r="K139" s="66">
        <f t="shared" si="3"/>
        <v>0</v>
      </c>
      <c r="L139" s="68">
        <f t="shared" si="4"/>
        <v>0</v>
      </c>
      <c r="M139" s="37"/>
      <c r="N139" s="69">
        <f t="shared" si="5"/>
        <v>0</v>
      </c>
      <c r="O139" s="72" t="s">
        <v>361</v>
      </c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ht="12.75" customHeight="1">
      <c r="A140" s="63" t="s">
        <v>240</v>
      </c>
      <c r="B140" s="71"/>
      <c r="C140" s="65" t="str">
        <f>IF(A140="","",VLOOKUP(A140,'&amp;'!A:B,2,0))</f>
        <v>CALENDÁRIO PAREDE GRAPHIC 1 </v>
      </c>
      <c r="D140" s="21"/>
      <c r="E140" s="21"/>
      <c r="F140" s="22"/>
      <c r="G140" s="66">
        <f>IF(A140=0,0,VLOOKUP(A140,'$'!$A$3:$B$177,2,0))</f>
        <v>17.56</v>
      </c>
      <c r="H140" s="67"/>
      <c r="I140" s="67">
        <f t="shared" si="1"/>
        <v>0</v>
      </c>
      <c r="J140" s="67">
        <f t="shared" si="2"/>
        <v>0</v>
      </c>
      <c r="K140" s="66">
        <f t="shared" si="3"/>
        <v>0</v>
      </c>
      <c r="L140" s="68">
        <f t="shared" si="4"/>
        <v>0</v>
      </c>
      <c r="M140" s="37"/>
      <c r="N140" s="69">
        <f t="shared" si="5"/>
        <v>0</v>
      </c>
      <c r="O140" s="72" t="s">
        <v>361</v>
      </c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ht="12.75" customHeight="1">
      <c r="A141" s="63" t="s">
        <v>242</v>
      </c>
      <c r="B141" s="71"/>
      <c r="C141" s="65" t="str">
        <f>IF(A141="","",VLOOKUP(A141,'&amp;'!A:B,2,0))</f>
        <v>PLANNER 2 EM 1 GRAPHIC 1</v>
      </c>
      <c r="D141" s="21"/>
      <c r="E141" s="21"/>
      <c r="F141" s="22"/>
      <c r="G141" s="66">
        <f>IF(A141=0,0,VLOOKUP(A141,'$'!$A$3:$B$177,2,0))</f>
        <v>19.36</v>
      </c>
      <c r="H141" s="67"/>
      <c r="I141" s="67">
        <f t="shared" si="1"/>
        <v>0</v>
      </c>
      <c r="J141" s="67">
        <f t="shared" si="2"/>
        <v>0</v>
      </c>
      <c r="K141" s="66">
        <f t="shared" si="3"/>
        <v>0</v>
      </c>
      <c r="L141" s="68">
        <f t="shared" si="4"/>
        <v>0</v>
      </c>
      <c r="M141" s="37"/>
      <c r="N141" s="69">
        <f t="shared" si="5"/>
        <v>0</v>
      </c>
      <c r="O141" s="72" t="s">
        <v>361</v>
      </c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ht="12.75" customHeight="1">
      <c r="A142" s="63" t="s">
        <v>244</v>
      </c>
      <c r="B142" s="71"/>
      <c r="C142" s="65" t="str">
        <f>IF(A142="","",VLOOKUP(A142,'&amp;'!A:B,2,0))</f>
        <v>PLANNER RIQUE GRAPHIC 1</v>
      </c>
      <c r="D142" s="21"/>
      <c r="E142" s="21"/>
      <c r="F142" s="22"/>
      <c r="G142" s="66">
        <f>IF(A142=0,0,VLOOKUP(A142,'$'!$A$3:$B$177,2,0))</f>
        <v>16.5</v>
      </c>
      <c r="H142" s="67"/>
      <c r="I142" s="67">
        <f t="shared" si="1"/>
        <v>0</v>
      </c>
      <c r="J142" s="67">
        <f t="shared" si="2"/>
        <v>0</v>
      </c>
      <c r="K142" s="66">
        <f t="shared" si="3"/>
        <v>0</v>
      </c>
      <c r="L142" s="68">
        <f t="shared" si="4"/>
        <v>0</v>
      </c>
      <c r="M142" s="37"/>
      <c r="N142" s="69">
        <f t="shared" si="5"/>
        <v>0</v>
      </c>
      <c r="O142" s="72" t="s">
        <v>361</v>
      </c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ht="12.75" customHeight="1">
      <c r="A143" s="63" t="s">
        <v>246</v>
      </c>
      <c r="B143" s="71"/>
      <c r="C143" s="65" t="str">
        <f>IF(A143="","",VLOOKUP(A143,'&amp;'!A:B,2,0))</f>
        <v>PLANNER DIÁRIO BLOCADO GRAPHIC 1</v>
      </c>
      <c r="D143" s="21"/>
      <c r="E143" s="21"/>
      <c r="F143" s="22"/>
      <c r="G143" s="66">
        <f>IF(A143=0,0,VLOOKUP(A143,'$'!$A$3:$B$177,2,0))</f>
        <v>17.65</v>
      </c>
      <c r="H143" s="67"/>
      <c r="I143" s="67">
        <f t="shared" si="1"/>
        <v>0</v>
      </c>
      <c r="J143" s="67">
        <f t="shared" si="2"/>
        <v>0</v>
      </c>
      <c r="K143" s="66">
        <f t="shared" si="3"/>
        <v>0</v>
      </c>
      <c r="L143" s="68">
        <f t="shared" si="4"/>
        <v>0</v>
      </c>
      <c r="M143" s="37"/>
      <c r="N143" s="69">
        <f t="shared" si="5"/>
        <v>0</v>
      </c>
      <c r="O143" s="72" t="s">
        <v>361</v>
      </c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ht="12.75" customHeight="1">
      <c r="A144" s="63" t="s">
        <v>248</v>
      </c>
      <c r="B144" s="71"/>
      <c r="C144" s="65" t="str">
        <f>IF(A144="","",VLOOKUP(A144,'&amp;'!A:B,2,0))</f>
        <v>BLOCO ESPIRAL MÉDIO GRAPHIC 1</v>
      </c>
      <c r="D144" s="21"/>
      <c r="E144" s="21"/>
      <c r="F144" s="22"/>
      <c r="G144" s="66">
        <f>IF(A144=0,0,VLOOKUP(A144,'$'!$A$3:$B$177,2,0))</f>
        <v>12.51</v>
      </c>
      <c r="H144" s="67"/>
      <c r="I144" s="67">
        <f t="shared" si="1"/>
        <v>0</v>
      </c>
      <c r="J144" s="67">
        <f t="shared" si="2"/>
        <v>0</v>
      </c>
      <c r="K144" s="66">
        <f t="shared" si="3"/>
        <v>0</v>
      </c>
      <c r="L144" s="68">
        <f t="shared" si="4"/>
        <v>0</v>
      </c>
      <c r="M144" s="37"/>
      <c r="N144" s="69">
        <f t="shared" si="5"/>
        <v>0</v>
      </c>
      <c r="O144" s="72" t="s">
        <v>361</v>
      </c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ht="12.75" customHeight="1">
      <c r="A145" s="63" t="s">
        <v>250</v>
      </c>
      <c r="B145" s="71"/>
      <c r="C145" s="65" t="str">
        <f>IF(A145="","",VLOOKUP(A145,'&amp;'!A:B,2,0))</f>
        <v>BLOCO PRANCHETA GRAPHIC 1</v>
      </c>
      <c r="D145" s="21"/>
      <c r="E145" s="21"/>
      <c r="F145" s="22"/>
      <c r="G145" s="66">
        <f>IF(A145=0,0,VLOOKUP(A145,'$'!$A$3:$B$177,2,0))</f>
        <v>18.23</v>
      </c>
      <c r="H145" s="67"/>
      <c r="I145" s="67">
        <f t="shared" si="1"/>
        <v>0</v>
      </c>
      <c r="J145" s="67">
        <f t="shared" si="2"/>
        <v>0</v>
      </c>
      <c r="K145" s="66">
        <f t="shared" si="3"/>
        <v>0</v>
      </c>
      <c r="L145" s="68">
        <f t="shared" si="4"/>
        <v>0</v>
      </c>
      <c r="M145" s="37"/>
      <c r="N145" s="69">
        <f t="shared" si="5"/>
        <v>0</v>
      </c>
      <c r="O145" s="72" t="s">
        <v>361</v>
      </c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ht="12.75" customHeight="1">
      <c r="A146" s="63" t="s">
        <v>252</v>
      </c>
      <c r="B146" s="71"/>
      <c r="C146" s="65" t="str">
        <f>IF(A146="","",VLOOKUP(A146,'&amp;'!A:B,2,0))</f>
        <v>CADERNETA MÉDIA FLEXIVEL PORTA CANETA GRAPHIC 1</v>
      </c>
      <c r="D146" s="21"/>
      <c r="E146" s="21"/>
      <c r="F146" s="22"/>
      <c r="G146" s="66">
        <f>IF(A146=0,0,VLOOKUP(A146,'$'!$A$3:$B$177,2,0))</f>
        <v>14.64</v>
      </c>
      <c r="H146" s="67"/>
      <c r="I146" s="67">
        <f t="shared" si="1"/>
        <v>0</v>
      </c>
      <c r="J146" s="67">
        <f t="shared" si="2"/>
        <v>0</v>
      </c>
      <c r="K146" s="66">
        <f t="shared" si="3"/>
        <v>0</v>
      </c>
      <c r="L146" s="68">
        <f t="shared" si="4"/>
        <v>0</v>
      </c>
      <c r="M146" s="37"/>
      <c r="N146" s="69">
        <f t="shared" si="5"/>
        <v>0</v>
      </c>
      <c r="O146" s="72" t="s">
        <v>361</v>
      </c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ht="12.75" customHeight="1">
      <c r="A147" s="63" t="s">
        <v>254</v>
      </c>
      <c r="B147" s="71"/>
      <c r="C147" s="65" t="str">
        <f>IF(A147="","",VLOOKUP(A147,'&amp;'!A:B,2,0))</f>
        <v>ÁLBUM MY SELFIES VIAGEM 1</v>
      </c>
      <c r="D147" s="21"/>
      <c r="E147" s="21"/>
      <c r="F147" s="22"/>
      <c r="G147" s="66">
        <f>IF(A147=0,0,VLOOKUP(A147,'$'!$A$3:$B$177,2,0))</f>
        <v>16.95</v>
      </c>
      <c r="H147" s="67"/>
      <c r="I147" s="67">
        <f t="shared" si="1"/>
        <v>0</v>
      </c>
      <c r="J147" s="67">
        <f t="shared" si="2"/>
        <v>0</v>
      </c>
      <c r="K147" s="66">
        <f t="shared" si="3"/>
        <v>0</v>
      </c>
      <c r="L147" s="68">
        <f t="shared" si="4"/>
        <v>0</v>
      </c>
      <c r="M147" s="37"/>
      <c r="N147" s="69">
        <f t="shared" si="5"/>
        <v>0</v>
      </c>
      <c r="O147" s="72" t="s">
        <v>361</v>
      </c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ht="12.75" customHeight="1">
      <c r="A148" s="63" t="s">
        <v>256</v>
      </c>
      <c r="B148" s="71"/>
      <c r="C148" s="65" t="str">
        <f>IF(A148="","",VLOOKUP(A148,'&amp;'!A:B,2,0))</f>
        <v>BLOCO REPORTER VIAGEM 1</v>
      </c>
      <c r="D148" s="21"/>
      <c r="E148" s="21"/>
      <c r="F148" s="22"/>
      <c r="G148" s="66">
        <f>IF(A148=0,0,VLOOKUP(A148,'$'!$A$3:$B$177,2,0))</f>
        <v>7.85</v>
      </c>
      <c r="H148" s="67"/>
      <c r="I148" s="67">
        <f t="shared" si="1"/>
        <v>0</v>
      </c>
      <c r="J148" s="67">
        <f t="shared" si="2"/>
        <v>0</v>
      </c>
      <c r="K148" s="66">
        <f t="shared" si="3"/>
        <v>0</v>
      </c>
      <c r="L148" s="68">
        <f t="shared" si="4"/>
        <v>0</v>
      </c>
      <c r="M148" s="37"/>
      <c r="N148" s="69">
        <f t="shared" si="5"/>
        <v>0</v>
      </c>
      <c r="O148" s="72" t="s">
        <v>361</v>
      </c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ht="12.75" customHeight="1">
      <c r="A149" s="63" t="s">
        <v>258</v>
      </c>
      <c r="B149" s="71"/>
      <c r="C149" s="65" t="str">
        <f>IF(A149="","",VLOOKUP(A149,'&amp;'!A:B,2,0))</f>
        <v>PLANNER LISTA VIAGEM 1</v>
      </c>
      <c r="D149" s="21"/>
      <c r="E149" s="21"/>
      <c r="F149" s="22"/>
      <c r="G149" s="66">
        <f>IF(A149=0,0,VLOOKUP(A149,'$'!$A$3:$B$177,2,0))</f>
        <v>15.99</v>
      </c>
      <c r="H149" s="67"/>
      <c r="I149" s="67">
        <f t="shared" si="1"/>
        <v>0</v>
      </c>
      <c r="J149" s="67">
        <f t="shared" si="2"/>
        <v>0</v>
      </c>
      <c r="K149" s="66">
        <f t="shared" si="3"/>
        <v>0</v>
      </c>
      <c r="L149" s="68">
        <f t="shared" si="4"/>
        <v>0</v>
      </c>
      <c r="M149" s="37"/>
      <c r="N149" s="69">
        <f t="shared" si="5"/>
        <v>0</v>
      </c>
      <c r="O149" s="72" t="s">
        <v>361</v>
      </c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ht="12.75" customHeight="1">
      <c r="A150" s="63" t="s">
        <v>261</v>
      </c>
      <c r="B150" s="71"/>
      <c r="C150" s="65" t="str">
        <f>IF(A150="","",VLOOKUP(A150,'&amp;'!A:B,2,0))</f>
        <v>CADERNETA 3 EM 1 VIAGEM</v>
      </c>
      <c r="D150" s="21"/>
      <c r="E150" s="21"/>
      <c r="F150" s="22"/>
      <c r="G150" s="66">
        <f>IF(A150=0,0,VLOOKUP(A150,'$'!$A$3:$B$177,2,0))</f>
        <v>17.52</v>
      </c>
      <c r="H150" s="67"/>
      <c r="I150" s="67">
        <f t="shared" si="1"/>
        <v>0</v>
      </c>
      <c r="J150" s="67">
        <f t="shared" si="2"/>
        <v>0</v>
      </c>
      <c r="K150" s="66">
        <f t="shared" si="3"/>
        <v>0</v>
      </c>
      <c r="L150" s="68">
        <f t="shared" si="4"/>
        <v>0</v>
      </c>
      <c r="M150" s="37"/>
      <c r="N150" s="69">
        <f t="shared" si="5"/>
        <v>0</v>
      </c>
      <c r="O150" s="72" t="s">
        <v>361</v>
      </c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ht="12.75" customHeight="1">
      <c r="A151" s="63" t="s">
        <v>263</v>
      </c>
      <c r="B151" s="71"/>
      <c r="C151" s="65" t="str">
        <f>IF(A151="","",VLOOKUP(A151,'&amp;'!A:B,2,0))</f>
        <v>PLANNER MENSAL GRAMPEADO VIAGEM 1</v>
      </c>
      <c r="D151" s="21"/>
      <c r="E151" s="21"/>
      <c r="F151" s="22"/>
      <c r="G151" s="66">
        <f>IF(A151=0,0,VLOOKUP(A151,'$'!$A$3:$B$177,2,0))</f>
        <v>10.13</v>
      </c>
      <c r="H151" s="67"/>
      <c r="I151" s="67">
        <f t="shared" si="1"/>
        <v>0</v>
      </c>
      <c r="J151" s="67">
        <f t="shared" si="2"/>
        <v>0</v>
      </c>
      <c r="K151" s="66">
        <f t="shared" si="3"/>
        <v>0</v>
      </c>
      <c r="L151" s="68">
        <f t="shared" si="4"/>
        <v>0</v>
      </c>
      <c r="M151" s="37"/>
      <c r="N151" s="69">
        <f t="shared" si="5"/>
        <v>0</v>
      </c>
      <c r="O151" s="72" t="s">
        <v>361</v>
      </c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ht="12.75" customHeight="1">
      <c r="A152" s="63" t="s">
        <v>265</v>
      </c>
      <c r="B152" s="71"/>
      <c r="C152" s="65" t="str">
        <f>IF(A152="","",VLOOKUP(A152,'&amp;'!A:B,2,0))</f>
        <v>CADERNETA PEQUENA MARFIM VIAGEM 1</v>
      </c>
      <c r="D152" s="21"/>
      <c r="E152" s="21"/>
      <c r="F152" s="22"/>
      <c r="G152" s="66">
        <f>IF(A152=0,0,VLOOKUP(A152,'$'!$A$3:$B$177,2,0))</f>
        <v>9.27</v>
      </c>
      <c r="H152" s="67"/>
      <c r="I152" s="67">
        <f t="shared" si="1"/>
        <v>0</v>
      </c>
      <c r="J152" s="67">
        <f t="shared" si="2"/>
        <v>0</v>
      </c>
      <c r="K152" s="66">
        <f t="shared" si="3"/>
        <v>0</v>
      </c>
      <c r="L152" s="68">
        <f t="shared" si="4"/>
        <v>0</v>
      </c>
      <c r="M152" s="37"/>
      <c r="N152" s="69">
        <f t="shared" si="5"/>
        <v>0</v>
      </c>
      <c r="O152" s="72" t="s">
        <v>361</v>
      </c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ht="12.75" customHeight="1">
      <c r="A153" s="63" t="s">
        <v>267</v>
      </c>
      <c r="B153" s="71"/>
      <c r="C153" s="65" t="str">
        <f>IF(A153="","",VLOOKUP(A153,'&amp;'!A:B,2,0))</f>
        <v>BLOCO PRANCHETA PRIME </v>
      </c>
      <c r="D153" s="21"/>
      <c r="E153" s="21"/>
      <c r="F153" s="22"/>
      <c r="G153" s="66">
        <f>IF(A153=0,0,VLOOKUP(A153,'$'!$A$3:$B$177,2,0))</f>
        <v>18.23</v>
      </c>
      <c r="H153" s="67"/>
      <c r="I153" s="67">
        <f t="shared" si="1"/>
        <v>0</v>
      </c>
      <c r="J153" s="67">
        <f t="shared" si="2"/>
        <v>0</v>
      </c>
      <c r="K153" s="66">
        <f t="shared" si="3"/>
        <v>0</v>
      </c>
      <c r="L153" s="68">
        <f t="shared" si="4"/>
        <v>0</v>
      </c>
      <c r="M153" s="37"/>
      <c r="N153" s="69">
        <f t="shared" si="5"/>
        <v>0</v>
      </c>
      <c r="O153" s="72" t="s">
        <v>361</v>
      </c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ht="12.75" customHeight="1">
      <c r="A154" s="63" t="s">
        <v>269</v>
      </c>
      <c r="B154" s="71"/>
      <c r="C154" s="65" t="str">
        <f>IF(A154="","",VLOOKUP(A154,'&amp;'!A:B,2,0))</f>
        <v>PLANNER RISQUE PRIME</v>
      </c>
      <c r="D154" s="21"/>
      <c r="E154" s="21"/>
      <c r="F154" s="22"/>
      <c r="G154" s="66">
        <f>IF(A154=0,0,VLOOKUP(A154,'$'!$A$3:$B$177,2,0))</f>
        <v>16.5</v>
      </c>
      <c r="H154" s="67"/>
      <c r="I154" s="67">
        <f t="shared" si="1"/>
        <v>0</v>
      </c>
      <c r="J154" s="67">
        <f t="shared" si="2"/>
        <v>0</v>
      </c>
      <c r="K154" s="66">
        <f t="shared" si="3"/>
        <v>0</v>
      </c>
      <c r="L154" s="68">
        <f t="shared" si="4"/>
        <v>0</v>
      </c>
      <c r="M154" s="37"/>
      <c r="N154" s="69">
        <f t="shared" si="5"/>
        <v>0</v>
      </c>
      <c r="O154" s="72" t="s">
        <v>361</v>
      </c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ht="12.75" customHeight="1">
      <c r="A155" s="63" t="s">
        <v>271</v>
      </c>
      <c r="B155" s="71"/>
      <c r="C155" s="65" t="str">
        <f>IF(A155="","",VLOOKUP(A155,'&amp;'!A:B,2,0))</f>
        <v>CADERNO GRANDE PRIME </v>
      </c>
      <c r="D155" s="21"/>
      <c r="E155" s="21"/>
      <c r="F155" s="22"/>
      <c r="G155" s="66">
        <f>IF(A155=0,0,VLOOKUP(A155,'$'!$A$3:$B$177,2,0))</f>
        <v>18.53</v>
      </c>
      <c r="H155" s="67"/>
      <c r="I155" s="67">
        <f t="shared" si="1"/>
        <v>0</v>
      </c>
      <c r="J155" s="67">
        <f t="shared" si="2"/>
        <v>0</v>
      </c>
      <c r="K155" s="66">
        <f t="shared" si="3"/>
        <v>0</v>
      </c>
      <c r="L155" s="68">
        <f t="shared" si="4"/>
        <v>0</v>
      </c>
      <c r="M155" s="37"/>
      <c r="N155" s="69">
        <f t="shared" si="5"/>
        <v>0</v>
      </c>
      <c r="O155" s="72" t="s">
        <v>396</v>
      </c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ht="12.75" customHeight="1">
      <c r="A156" s="63" t="s">
        <v>273</v>
      </c>
      <c r="B156" s="71"/>
      <c r="C156" s="65" t="str">
        <f>IF(A156="","",VLOOKUP(A156,'&amp;'!A:B,2,0))</f>
        <v>PLANNER DESK PRIME </v>
      </c>
      <c r="D156" s="21"/>
      <c r="E156" s="21"/>
      <c r="F156" s="22"/>
      <c r="G156" s="66">
        <f>IF(A156=0,0,VLOOKUP(A156,'$'!$A$3:$B$177,2,0))</f>
        <v>12.59</v>
      </c>
      <c r="H156" s="67"/>
      <c r="I156" s="67">
        <f t="shared" si="1"/>
        <v>0</v>
      </c>
      <c r="J156" s="67">
        <f t="shared" si="2"/>
        <v>0</v>
      </c>
      <c r="K156" s="66">
        <f t="shared" si="3"/>
        <v>0</v>
      </c>
      <c r="L156" s="68">
        <f t="shared" si="4"/>
        <v>0</v>
      </c>
      <c r="M156" s="37"/>
      <c r="N156" s="69">
        <f t="shared" si="5"/>
        <v>0</v>
      </c>
      <c r="O156" s="72" t="s">
        <v>361</v>
      </c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ht="12.75" customHeight="1">
      <c r="A157" s="63" t="s">
        <v>275</v>
      </c>
      <c r="B157" s="71"/>
      <c r="C157" s="65" t="str">
        <f>IF(A157="","",VLOOKUP(A157,'&amp;'!A:B,2,0))</f>
        <v>CADERNO MÉDIO PRIME </v>
      </c>
      <c r="D157" s="21"/>
      <c r="E157" s="21"/>
      <c r="F157" s="22"/>
      <c r="G157" s="66">
        <f>IF(A157=0,0,VLOOKUP(A157,'$'!$A$3:$B$177,2,0))</f>
        <v>14.66</v>
      </c>
      <c r="H157" s="67"/>
      <c r="I157" s="67">
        <f t="shared" si="1"/>
        <v>0</v>
      </c>
      <c r="J157" s="67">
        <f t="shared" si="2"/>
        <v>0</v>
      </c>
      <c r="K157" s="66">
        <f t="shared" si="3"/>
        <v>0</v>
      </c>
      <c r="L157" s="68">
        <f t="shared" si="4"/>
        <v>0</v>
      </c>
      <c r="M157" s="37"/>
      <c r="N157" s="69">
        <f t="shared" si="5"/>
        <v>0</v>
      </c>
      <c r="O157" s="72" t="s">
        <v>396</v>
      </c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ht="12.75" customHeight="1">
      <c r="A158" s="63" t="s">
        <v>278</v>
      </c>
      <c r="B158" s="71"/>
      <c r="C158" s="65" t="str">
        <f>IF(A158="","",VLOOKUP(A158,'&amp;'!A:B,2,0))</f>
        <v>CADERNETA MÉDIA MARFIM S/ PAUTA PRIME </v>
      </c>
      <c r="D158" s="21"/>
      <c r="E158" s="21"/>
      <c r="F158" s="22"/>
      <c r="G158" s="66">
        <f>IF(A158=0,0,VLOOKUP(A158,'$'!$A$3:$B$177,2,0))</f>
        <v>16.27</v>
      </c>
      <c r="H158" s="67"/>
      <c r="I158" s="67">
        <f t="shared" si="1"/>
        <v>0</v>
      </c>
      <c r="J158" s="67">
        <f t="shared" si="2"/>
        <v>0</v>
      </c>
      <c r="K158" s="66">
        <f t="shared" si="3"/>
        <v>0</v>
      </c>
      <c r="L158" s="68">
        <f t="shared" si="4"/>
        <v>0</v>
      </c>
      <c r="M158" s="37"/>
      <c r="N158" s="69">
        <f t="shared" si="5"/>
        <v>0</v>
      </c>
      <c r="O158" s="72" t="s">
        <v>396</v>
      </c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ht="12.75" customHeight="1">
      <c r="A159" s="63" t="s">
        <v>280</v>
      </c>
      <c r="B159" s="71"/>
      <c r="C159" s="65" t="str">
        <f>IF(A159="","",VLOOKUP(A159,'&amp;'!A:B,2,0))</f>
        <v>CADERNETA PEQUENA MARFIM PRIME </v>
      </c>
      <c r="D159" s="21"/>
      <c r="E159" s="21"/>
      <c r="F159" s="22"/>
      <c r="G159" s="66">
        <f>IF(A159=0,0,VLOOKUP(A159,'$'!$A$3:$B$177,2,0))</f>
        <v>10.3</v>
      </c>
      <c r="H159" s="67"/>
      <c r="I159" s="67">
        <f t="shared" si="1"/>
        <v>0</v>
      </c>
      <c r="J159" s="67">
        <f t="shared" si="2"/>
        <v>0</v>
      </c>
      <c r="K159" s="66">
        <f t="shared" si="3"/>
        <v>0</v>
      </c>
      <c r="L159" s="68">
        <f t="shared" si="4"/>
        <v>0</v>
      </c>
      <c r="M159" s="37"/>
      <c r="N159" s="69">
        <f t="shared" si="5"/>
        <v>0</v>
      </c>
      <c r="O159" s="72" t="s">
        <v>396</v>
      </c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ht="12.75" customHeight="1">
      <c r="A160" s="63" t="s">
        <v>282</v>
      </c>
      <c r="B160" s="71"/>
      <c r="C160" s="65" t="str">
        <f>IF(A160="","",VLOOKUP(A160,'&amp;'!A:B,2,0))</f>
        <v>PLANNER DE MESA MENSAL PRIME </v>
      </c>
      <c r="D160" s="21"/>
      <c r="E160" s="21"/>
      <c r="F160" s="22"/>
      <c r="G160" s="66">
        <f>IF(A160=0,0,VLOOKUP(A160,'$'!$A$3:$B$177,2,0))</f>
        <v>22.54</v>
      </c>
      <c r="H160" s="67"/>
      <c r="I160" s="67">
        <f t="shared" si="1"/>
        <v>0</v>
      </c>
      <c r="J160" s="67">
        <f t="shared" si="2"/>
        <v>0</v>
      </c>
      <c r="K160" s="66">
        <f t="shared" si="3"/>
        <v>0</v>
      </c>
      <c r="L160" s="68">
        <f t="shared" si="4"/>
        <v>0</v>
      </c>
      <c r="M160" s="37"/>
      <c r="N160" s="69">
        <f t="shared" si="5"/>
        <v>0</v>
      </c>
      <c r="O160" s="72" t="s">
        <v>361</v>
      </c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ht="12.75" customHeight="1">
      <c r="A161" s="63" t="s">
        <v>285</v>
      </c>
      <c r="B161" s="71"/>
      <c r="C161" s="65" t="str">
        <f>IF(A161="","",VLOOKUP(A161,'&amp;'!A:B,2,0))</f>
        <v>BLOCO REPORTER  PRIME </v>
      </c>
      <c r="D161" s="21"/>
      <c r="E161" s="21"/>
      <c r="F161" s="22"/>
      <c r="G161" s="66">
        <f>IF(A161=0,0,VLOOKUP(A161,'$'!$A$3:$B$177,2,0))</f>
        <v>7.13</v>
      </c>
      <c r="H161" s="67"/>
      <c r="I161" s="67">
        <f t="shared" si="1"/>
        <v>0</v>
      </c>
      <c r="J161" s="67">
        <f t="shared" si="2"/>
        <v>0</v>
      </c>
      <c r="K161" s="66">
        <f t="shared" si="3"/>
        <v>0</v>
      </c>
      <c r="L161" s="68">
        <f t="shared" si="4"/>
        <v>0</v>
      </c>
      <c r="M161" s="37"/>
      <c r="N161" s="69">
        <f t="shared" si="5"/>
        <v>0</v>
      </c>
      <c r="O161" s="72" t="s">
        <v>396</v>
      </c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ht="12.75" customHeight="1">
      <c r="A162" s="63" t="s">
        <v>287</v>
      </c>
      <c r="B162" s="71"/>
      <c r="C162" s="65" t="str">
        <f>IF(A162="","",VLOOKUP(A162,'&amp;'!A:B,2,0))</f>
        <v>PLANNER MENSAL GRAMPEADO PRIME </v>
      </c>
      <c r="D162" s="21"/>
      <c r="E162" s="21"/>
      <c r="F162" s="22"/>
      <c r="G162" s="66">
        <f>IF(A162=0,0,VLOOKUP(A162,'$'!$A$3:$B$177,2,0))</f>
        <v>10.13</v>
      </c>
      <c r="H162" s="67"/>
      <c r="I162" s="67">
        <f t="shared" si="1"/>
        <v>0</v>
      </c>
      <c r="J162" s="67">
        <f t="shared" si="2"/>
        <v>0</v>
      </c>
      <c r="K162" s="66">
        <f t="shared" si="3"/>
        <v>0</v>
      </c>
      <c r="L162" s="68">
        <f t="shared" si="4"/>
        <v>0</v>
      </c>
      <c r="M162" s="37"/>
      <c r="N162" s="69">
        <f t="shared" si="5"/>
        <v>0</v>
      </c>
      <c r="O162" s="72" t="s">
        <v>361</v>
      </c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ht="12.75" customHeight="1">
      <c r="A163" s="63" t="s">
        <v>289</v>
      </c>
      <c r="B163" s="71"/>
      <c r="C163" s="65" t="str">
        <f>IF(A163="","",VLOOKUP(A163,'&amp;'!A:B,2,0))</f>
        <v>CADERNETA MÉDIA FLEXIVEL PORTA CANETA PRIME</v>
      </c>
      <c r="D163" s="21"/>
      <c r="E163" s="21"/>
      <c r="F163" s="22"/>
      <c r="G163" s="66">
        <f>IF(A163=0,0,VLOOKUP(A163,'$'!$A$3:$B$177,2,0))</f>
        <v>14.64</v>
      </c>
      <c r="H163" s="67"/>
      <c r="I163" s="67">
        <f t="shared" si="1"/>
        <v>0</v>
      </c>
      <c r="J163" s="67">
        <f t="shared" si="2"/>
        <v>0</v>
      </c>
      <c r="K163" s="66">
        <f t="shared" si="3"/>
        <v>0</v>
      </c>
      <c r="L163" s="68">
        <f t="shared" si="4"/>
        <v>0</v>
      </c>
      <c r="M163" s="37"/>
      <c r="N163" s="69">
        <f t="shared" si="5"/>
        <v>0</v>
      </c>
      <c r="O163" s="72" t="s">
        <v>361</v>
      </c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ht="12.75" customHeight="1">
      <c r="A164" s="63" t="s">
        <v>291</v>
      </c>
      <c r="B164" s="71"/>
      <c r="C164" s="65" t="str">
        <f>IF(A164="","",VLOOKUP(A164,'&amp;'!A:B,2,0))</f>
        <v>ÁLBUM MY SELFIES KRAFT PREMIUM 1</v>
      </c>
      <c r="D164" s="21"/>
      <c r="E164" s="21"/>
      <c r="F164" s="22"/>
      <c r="G164" s="66">
        <f>IF(A164=0,0,VLOOKUP(A164,'$'!$A$3:$B$177,2,0))</f>
        <v>14.62</v>
      </c>
      <c r="H164" s="67"/>
      <c r="I164" s="67">
        <f t="shared" si="1"/>
        <v>0</v>
      </c>
      <c r="J164" s="67">
        <f t="shared" si="2"/>
        <v>0</v>
      </c>
      <c r="K164" s="66">
        <f t="shared" si="3"/>
        <v>0</v>
      </c>
      <c r="L164" s="68">
        <f t="shared" si="4"/>
        <v>0</v>
      </c>
      <c r="M164" s="37"/>
      <c r="N164" s="69">
        <f t="shared" si="5"/>
        <v>0</v>
      </c>
      <c r="O164" s="72" t="s">
        <v>361</v>
      </c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ht="12.75" customHeight="1">
      <c r="A165" s="63" t="s">
        <v>293</v>
      </c>
      <c r="B165" s="71"/>
      <c r="C165" s="65" t="str">
        <f>IF(A165="","",VLOOKUP(A165,'&amp;'!A:B,2,0))</f>
        <v>PLANNER MENSAL GRAMPEADO KRAFT PREMIUM 1</v>
      </c>
      <c r="D165" s="21"/>
      <c r="E165" s="21"/>
      <c r="F165" s="22"/>
      <c r="G165" s="66">
        <f>IF(A165=0,0,VLOOKUP(A165,'$'!$A$3:$B$177,2,0))</f>
        <v>10.13</v>
      </c>
      <c r="H165" s="67"/>
      <c r="I165" s="67">
        <f t="shared" si="1"/>
        <v>0</v>
      </c>
      <c r="J165" s="67">
        <f t="shared" si="2"/>
        <v>0</v>
      </c>
      <c r="K165" s="66">
        <f t="shared" si="3"/>
        <v>0</v>
      </c>
      <c r="L165" s="68">
        <f t="shared" si="4"/>
        <v>0</v>
      </c>
      <c r="M165" s="37"/>
      <c r="N165" s="69">
        <f t="shared" si="5"/>
        <v>0</v>
      </c>
      <c r="O165" s="72" t="s">
        <v>361</v>
      </c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ht="12.75" customHeight="1">
      <c r="A166" s="63" t="s">
        <v>295</v>
      </c>
      <c r="B166" s="71"/>
      <c r="C166" s="65" t="str">
        <f>IF(A166="","",VLOOKUP(A166,'&amp;'!A:B,2,0))</f>
        <v>AGENDA DIARIA ENCADERNADA MEDIA KRAFT 1</v>
      </c>
      <c r="D166" s="21"/>
      <c r="E166" s="21"/>
      <c r="F166" s="22"/>
      <c r="G166" s="66">
        <f>IF(A166=0,0,VLOOKUP(A166,'$'!$A$3:$B$177,2,0))</f>
        <v>15.68</v>
      </c>
      <c r="H166" s="67"/>
      <c r="I166" s="67">
        <f t="shared" si="1"/>
        <v>0</v>
      </c>
      <c r="J166" s="67">
        <f t="shared" si="2"/>
        <v>0</v>
      </c>
      <c r="K166" s="66">
        <f t="shared" si="3"/>
        <v>0</v>
      </c>
      <c r="L166" s="68">
        <f t="shared" si="4"/>
        <v>0</v>
      </c>
      <c r="M166" s="37"/>
      <c r="N166" s="69">
        <f t="shared" si="5"/>
        <v>0</v>
      </c>
      <c r="O166" s="72" t="s">
        <v>361</v>
      </c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ht="12.75" customHeight="1">
      <c r="A167" s="63" t="s">
        <v>297</v>
      </c>
      <c r="B167" s="71"/>
      <c r="C167" s="65" t="str">
        <f>IF(A167="","",VLOOKUP(A167,'&amp;'!A:B,2,0))</f>
        <v>BLOCO ESPIRAL MÉDIO KRAFT PREMIUM 1</v>
      </c>
      <c r="D167" s="21"/>
      <c r="E167" s="21"/>
      <c r="F167" s="22"/>
      <c r="G167" s="66">
        <f>IF(A167=0,0,VLOOKUP(A167,'$'!$A$3:$B$177,2,0))</f>
        <v>11.98</v>
      </c>
      <c r="H167" s="67"/>
      <c r="I167" s="67">
        <f t="shared" si="1"/>
        <v>0</v>
      </c>
      <c r="J167" s="67">
        <f t="shared" si="2"/>
        <v>0</v>
      </c>
      <c r="K167" s="66">
        <f t="shared" si="3"/>
        <v>0</v>
      </c>
      <c r="L167" s="68">
        <f t="shared" si="4"/>
        <v>0</v>
      </c>
      <c r="M167" s="37"/>
      <c r="N167" s="69">
        <f t="shared" si="5"/>
        <v>0</v>
      </c>
      <c r="O167" s="72" t="s">
        <v>361</v>
      </c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ht="12.75" customHeight="1">
      <c r="A168" s="63" t="s">
        <v>300</v>
      </c>
      <c r="B168" s="71"/>
      <c r="C168" s="65" t="str">
        <f>IF(A168="","",VLOOKUP(A168,'&amp;'!A:B,2,0))</f>
        <v>CADERNO GRANDE KRAFT PREMIUM 1</v>
      </c>
      <c r="D168" s="21"/>
      <c r="E168" s="21"/>
      <c r="F168" s="22"/>
      <c r="G168" s="66">
        <f>IF(A168=0,0,VLOOKUP(A168,'$'!$A$3:$B$177,2,0))</f>
        <v>16.18</v>
      </c>
      <c r="H168" s="67"/>
      <c r="I168" s="67">
        <f t="shared" si="1"/>
        <v>0</v>
      </c>
      <c r="J168" s="67">
        <f t="shared" si="2"/>
        <v>0</v>
      </c>
      <c r="K168" s="66">
        <f t="shared" si="3"/>
        <v>0</v>
      </c>
      <c r="L168" s="68">
        <f t="shared" si="4"/>
        <v>0</v>
      </c>
      <c r="M168" s="37"/>
      <c r="N168" s="69">
        <f t="shared" si="5"/>
        <v>0</v>
      </c>
      <c r="O168" s="72" t="s">
        <v>361</v>
      </c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ht="12.75" customHeight="1">
      <c r="A169" s="63" t="s">
        <v>303</v>
      </c>
      <c r="B169" s="71"/>
      <c r="C169" s="65" t="str">
        <f>IF(A169="","",VLOOKUP(A169,'&amp;'!A:B,2,0))</f>
        <v>CADERNO MÉDIO KRAFT PREMIUM 1</v>
      </c>
      <c r="D169" s="21"/>
      <c r="E169" s="21"/>
      <c r="F169" s="22"/>
      <c r="G169" s="66">
        <f>IF(A169=0,0,VLOOKUP(A169,'$'!$A$3:$B$177,2,0))</f>
        <v>11.91</v>
      </c>
      <c r="H169" s="67"/>
      <c r="I169" s="67">
        <f t="shared" si="1"/>
        <v>0</v>
      </c>
      <c r="J169" s="67">
        <f t="shared" si="2"/>
        <v>0</v>
      </c>
      <c r="K169" s="66">
        <f t="shared" si="3"/>
        <v>0</v>
      </c>
      <c r="L169" s="68">
        <f t="shared" si="4"/>
        <v>0</v>
      </c>
      <c r="M169" s="37"/>
      <c r="N169" s="69">
        <f t="shared" si="5"/>
        <v>0</v>
      </c>
      <c r="O169" s="72" t="s">
        <v>361</v>
      </c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ht="12.75" customHeight="1">
      <c r="A170" s="63" t="s">
        <v>305</v>
      </c>
      <c r="B170" s="71"/>
      <c r="C170" s="65" t="str">
        <f>IF(A170="","",VLOOKUP(A170,'&amp;'!A:B,2,0))</f>
        <v>BLOCO ENCADERNADO KRAFT PREMIUM 1</v>
      </c>
      <c r="D170" s="21"/>
      <c r="E170" s="21"/>
      <c r="F170" s="22"/>
      <c r="G170" s="66">
        <f>IF(A170=0,0,VLOOKUP(A170,'$'!$A$3:$B$177,2,0))</f>
        <v>12.2</v>
      </c>
      <c r="H170" s="67"/>
      <c r="I170" s="67">
        <f t="shared" si="1"/>
        <v>0</v>
      </c>
      <c r="J170" s="67">
        <f t="shared" si="2"/>
        <v>0</v>
      </c>
      <c r="K170" s="66">
        <f t="shared" si="3"/>
        <v>0</v>
      </c>
      <c r="L170" s="68">
        <f t="shared" si="4"/>
        <v>0</v>
      </c>
      <c r="M170" s="37"/>
      <c r="N170" s="69">
        <f t="shared" si="5"/>
        <v>0</v>
      </c>
      <c r="O170" s="72" t="s">
        <v>361</v>
      </c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ht="12.75" customHeight="1">
      <c r="A171" s="63" t="s">
        <v>313</v>
      </c>
      <c r="B171" s="71"/>
      <c r="C171" s="65" t="str">
        <f>IF(A171="","",VLOOKUP(A171,'&amp;'!A:B,2,0))</f>
        <v>CADERNO MÉDIO LOMBADA KRAFT PREMIUM 1</v>
      </c>
      <c r="D171" s="21"/>
      <c r="E171" s="21"/>
      <c r="F171" s="22"/>
      <c r="G171" s="66">
        <f>IF(A171=0,0,VLOOKUP(A171,'$'!$A$3:$B$177,2,0))</f>
        <v>12.81</v>
      </c>
      <c r="H171" s="67"/>
      <c r="I171" s="67">
        <f t="shared" si="1"/>
        <v>0</v>
      </c>
      <c r="J171" s="67">
        <f t="shared" si="2"/>
        <v>0</v>
      </c>
      <c r="K171" s="66">
        <f t="shared" si="3"/>
        <v>0</v>
      </c>
      <c r="L171" s="68">
        <f t="shared" si="4"/>
        <v>0</v>
      </c>
      <c r="M171" s="37"/>
      <c r="N171" s="69">
        <f t="shared" si="5"/>
        <v>0</v>
      </c>
      <c r="O171" s="72" t="s">
        <v>361</v>
      </c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ht="12.75" customHeight="1">
      <c r="A172" s="63" t="s">
        <v>316</v>
      </c>
      <c r="B172" s="71"/>
      <c r="C172" s="65" t="str">
        <f>IF(A172="","",VLOOKUP(A172,'&amp;'!A:B,2,0))</f>
        <v>CADERNO GRANDE  LOMBADA KRAFT PREMIUM 1</v>
      </c>
      <c r="D172" s="21"/>
      <c r="E172" s="21"/>
      <c r="F172" s="22"/>
      <c r="G172" s="66">
        <f>IF(A172=0,0,VLOOKUP(A172,'$'!$A$3:$B$177,2,0))</f>
        <v>18.51</v>
      </c>
      <c r="H172" s="67"/>
      <c r="I172" s="67">
        <f t="shared" si="1"/>
        <v>0</v>
      </c>
      <c r="J172" s="67">
        <f t="shared" si="2"/>
        <v>0</v>
      </c>
      <c r="K172" s="66">
        <f t="shared" si="3"/>
        <v>0</v>
      </c>
      <c r="L172" s="68">
        <f t="shared" si="4"/>
        <v>0</v>
      </c>
      <c r="M172" s="37"/>
      <c r="N172" s="69">
        <f t="shared" si="5"/>
        <v>0</v>
      </c>
      <c r="O172" s="72" t="s">
        <v>361</v>
      </c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ht="12.75" customHeight="1">
      <c r="A173" s="63" t="s">
        <v>318</v>
      </c>
      <c r="B173" s="71"/>
      <c r="C173" s="65" t="str">
        <f>IF(A173="","",VLOOKUP(A173,'&amp;'!A:B,2,0))</f>
        <v>CALENDÁRIO PAREDE KRAFT PREMIUM 1</v>
      </c>
      <c r="D173" s="21"/>
      <c r="E173" s="21"/>
      <c r="F173" s="22"/>
      <c r="G173" s="66">
        <f>IF(A173=0,0,VLOOKUP(A173,'$'!$A$3:$B$177,2,0))</f>
        <v>18.44</v>
      </c>
      <c r="H173" s="67"/>
      <c r="I173" s="67">
        <f t="shared" si="1"/>
        <v>0</v>
      </c>
      <c r="J173" s="67">
        <f t="shared" si="2"/>
        <v>0</v>
      </c>
      <c r="K173" s="66">
        <f t="shared" si="3"/>
        <v>0</v>
      </c>
      <c r="L173" s="68">
        <f t="shared" si="4"/>
        <v>0</v>
      </c>
      <c r="M173" s="37"/>
      <c r="N173" s="69">
        <f t="shared" si="5"/>
        <v>0</v>
      </c>
      <c r="O173" s="72" t="s">
        <v>361</v>
      </c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ht="12.75" customHeight="1">
      <c r="A174" s="63" t="s">
        <v>320</v>
      </c>
      <c r="B174" s="71"/>
      <c r="C174" s="65" t="str">
        <f>IF(A174="","",VLOOKUP(A174,'&amp;'!A:B,2,0))</f>
        <v>CADERNETA MÉDIA OFFSET S/ PAUTA KRAFT PREMIUM 1</v>
      </c>
      <c r="D174" s="21"/>
      <c r="E174" s="21"/>
      <c r="F174" s="22"/>
      <c r="G174" s="66">
        <f>IF(A174=0,0,VLOOKUP(A174,'$'!$A$3:$B$177,2,0))</f>
        <v>14.91</v>
      </c>
      <c r="H174" s="67"/>
      <c r="I174" s="67">
        <f t="shared" si="1"/>
        <v>0</v>
      </c>
      <c r="J174" s="67">
        <f t="shared" si="2"/>
        <v>0</v>
      </c>
      <c r="K174" s="66">
        <f t="shared" si="3"/>
        <v>0</v>
      </c>
      <c r="L174" s="68">
        <f t="shared" si="4"/>
        <v>0</v>
      </c>
      <c r="M174" s="37"/>
      <c r="N174" s="69">
        <f t="shared" si="5"/>
        <v>0</v>
      </c>
      <c r="O174" s="72" t="s">
        <v>361</v>
      </c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ht="12.75" customHeight="1">
      <c r="A175" s="63" t="s">
        <v>322</v>
      </c>
      <c r="B175" s="71"/>
      <c r="C175" s="65" t="str">
        <f>IF(A175="","",VLOOKUP(A175,'&amp;'!A:B,2,0))</f>
        <v>SUPORTE FUME</v>
      </c>
      <c r="D175" s="21"/>
      <c r="E175" s="21"/>
      <c r="F175" s="22"/>
      <c r="G175" s="66">
        <f>IF(A175=0,0,VLOOKUP(A175,'$'!$A$3:$B$177,2,0))</f>
        <v>14.8</v>
      </c>
      <c r="H175" s="67"/>
      <c r="I175" s="67">
        <f t="shared" si="1"/>
        <v>0</v>
      </c>
      <c r="J175" s="67">
        <f t="shared" si="2"/>
        <v>0</v>
      </c>
      <c r="K175" s="66">
        <f t="shared" si="3"/>
        <v>0</v>
      </c>
      <c r="L175" s="68">
        <f t="shared" si="4"/>
        <v>0</v>
      </c>
      <c r="M175" s="37"/>
      <c r="N175" s="69">
        <f t="shared" si="5"/>
        <v>0</v>
      </c>
      <c r="O175" s="72" t="s">
        <v>361</v>
      </c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ht="12.75" customHeight="1">
      <c r="A176" s="63" t="s">
        <v>324</v>
      </c>
      <c r="B176" s="71"/>
      <c r="C176" s="65" t="str">
        <f>IF(A176="","",VLOOKUP(A176,'&amp;'!A:B,2,0))</f>
        <v>SUPORTE CRISTAL</v>
      </c>
      <c r="D176" s="21"/>
      <c r="E176" s="21"/>
      <c r="F176" s="22"/>
      <c r="G176" s="66">
        <f>IF(A176=0,0,VLOOKUP(A176,'$'!$A$3:$B$177,2,0))</f>
        <v>14.8</v>
      </c>
      <c r="H176" s="67"/>
      <c r="I176" s="67">
        <f t="shared" si="1"/>
        <v>0</v>
      </c>
      <c r="J176" s="67">
        <f t="shared" si="2"/>
        <v>0</v>
      </c>
      <c r="K176" s="66">
        <f t="shared" si="3"/>
        <v>0</v>
      </c>
      <c r="L176" s="68">
        <f t="shared" si="4"/>
        <v>0</v>
      </c>
      <c r="M176" s="37"/>
      <c r="N176" s="69">
        <f t="shared" si="5"/>
        <v>0</v>
      </c>
      <c r="O176" s="72" t="s">
        <v>361</v>
      </c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ht="12.75" customHeight="1">
      <c r="A177" s="63" t="s">
        <v>326</v>
      </c>
      <c r="B177" s="71"/>
      <c r="C177" s="65" t="str">
        <f>IF(A177="","",VLOOKUP(A177,'&amp;'!A:B,2,0))</f>
        <v>REFIL CAL FINANCEIRO MOD. 360 </v>
      </c>
      <c r="D177" s="21"/>
      <c r="E177" s="21"/>
      <c r="F177" s="22"/>
      <c r="G177" s="66">
        <f>IF(A177=0,0,VLOOKUP(A177,'$'!$A$3:$B$177,2,0))</f>
        <v>26.05</v>
      </c>
      <c r="H177" s="67"/>
      <c r="I177" s="67">
        <f t="shared" si="1"/>
        <v>0</v>
      </c>
      <c r="J177" s="67">
        <f t="shared" si="2"/>
        <v>0</v>
      </c>
      <c r="K177" s="66">
        <f t="shared" si="3"/>
        <v>0</v>
      </c>
      <c r="L177" s="68">
        <f t="shared" si="4"/>
        <v>0</v>
      </c>
      <c r="M177" s="37"/>
      <c r="N177" s="69">
        <f t="shared" si="5"/>
        <v>0</v>
      </c>
      <c r="O177" s="72" t="s">
        <v>361</v>
      </c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ht="12.75" customHeight="1">
      <c r="A178" s="63" t="s">
        <v>328</v>
      </c>
      <c r="B178" s="71"/>
      <c r="C178" s="65" t="str">
        <f>IF(A178="","",VLOOKUP(A178,'&amp;'!A:B,2,0))</f>
        <v>REFIL CALENDARIO MESA MOD. 501 </v>
      </c>
      <c r="D178" s="21"/>
      <c r="E178" s="21"/>
      <c r="F178" s="22"/>
      <c r="G178" s="66">
        <f>IF(A178=0,0,VLOOKUP(A178,'$'!$A$3:$B$177,2,0))</f>
        <v>22.6</v>
      </c>
      <c r="H178" s="67"/>
      <c r="I178" s="67">
        <f t="shared" si="1"/>
        <v>0</v>
      </c>
      <c r="J178" s="67">
        <f t="shared" si="2"/>
        <v>0</v>
      </c>
      <c r="K178" s="66">
        <f t="shared" si="3"/>
        <v>0</v>
      </c>
      <c r="L178" s="68">
        <f t="shared" si="4"/>
        <v>0</v>
      </c>
      <c r="M178" s="37"/>
      <c r="N178" s="69">
        <f t="shared" si="5"/>
        <v>0</v>
      </c>
      <c r="O178" s="72" t="s">
        <v>361</v>
      </c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ht="12.75" customHeight="1">
      <c r="A179" s="63" t="s">
        <v>330</v>
      </c>
      <c r="B179" s="71"/>
      <c r="C179" s="65" t="str">
        <f>IF(A179="","",VLOOKUP(A179,'&amp;'!A:B,2,0))</f>
        <v>PLANNING PRETO</v>
      </c>
      <c r="D179" s="21"/>
      <c r="E179" s="21"/>
      <c r="F179" s="22"/>
      <c r="G179" s="66">
        <f>IF(A179=0,0,VLOOKUP(A179,'$'!$A$3:$B$177,2,0))</f>
        <v>24.12</v>
      </c>
      <c r="H179" s="67"/>
      <c r="I179" s="67">
        <f t="shared" si="1"/>
        <v>0</v>
      </c>
      <c r="J179" s="67">
        <f t="shared" si="2"/>
        <v>0</v>
      </c>
      <c r="K179" s="66">
        <f t="shared" si="3"/>
        <v>0</v>
      </c>
      <c r="L179" s="68">
        <f t="shared" si="4"/>
        <v>0</v>
      </c>
      <c r="M179" s="37"/>
      <c r="N179" s="69">
        <f t="shared" si="5"/>
        <v>0</v>
      </c>
      <c r="O179" s="72" t="s">
        <v>397</v>
      </c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ht="12.75" customHeight="1">
      <c r="A180" s="63" t="s">
        <v>332</v>
      </c>
      <c r="B180" s="71"/>
      <c r="C180" s="65" t="str">
        <f>IF(A180="","",VLOOKUP(A180,'&amp;'!A:B,2,0))</f>
        <v>PLANNING SORTIDO</v>
      </c>
      <c r="D180" s="21"/>
      <c r="E180" s="21"/>
      <c r="F180" s="22"/>
      <c r="G180" s="66">
        <f>IF(A180=0,0,VLOOKUP(A180,'$'!$A$3:$B$177,2,0))</f>
        <v>23.54</v>
      </c>
      <c r="H180" s="67"/>
      <c r="I180" s="67">
        <f t="shared" si="1"/>
        <v>0</v>
      </c>
      <c r="J180" s="67">
        <f t="shared" si="2"/>
        <v>0</v>
      </c>
      <c r="K180" s="66">
        <f t="shared" si="3"/>
        <v>0</v>
      </c>
      <c r="L180" s="68">
        <f t="shared" si="4"/>
        <v>0</v>
      </c>
      <c r="M180" s="37"/>
      <c r="N180" s="69">
        <f t="shared" si="5"/>
        <v>0</v>
      </c>
      <c r="O180" s="72" t="s">
        <v>397</v>
      </c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ht="12.75" customHeight="1">
      <c r="A181" s="63" t="s">
        <v>334</v>
      </c>
      <c r="B181" s="71"/>
      <c r="C181" s="65" t="str">
        <f>IF(A181="","",VLOOKUP(A181,'&amp;'!A:B,2,0))</f>
        <v>AGENDA PERMANENTE AMETISTA PRETO </v>
      </c>
      <c r="D181" s="21"/>
      <c r="E181" s="21"/>
      <c r="F181" s="22"/>
      <c r="G181" s="66">
        <f>IF(A181=0,0,VLOOKUP(A181,'$'!$A$3:$B$177,2,0))</f>
        <v>11</v>
      </c>
      <c r="H181" s="67"/>
      <c r="I181" s="67">
        <f t="shared" si="1"/>
        <v>0</v>
      </c>
      <c r="J181" s="67">
        <f t="shared" si="2"/>
        <v>0</v>
      </c>
      <c r="K181" s="66">
        <f t="shared" si="3"/>
        <v>0</v>
      </c>
      <c r="L181" s="68">
        <f t="shared" si="4"/>
        <v>0</v>
      </c>
      <c r="M181" s="37"/>
      <c r="N181" s="69">
        <f t="shared" si="5"/>
        <v>0</v>
      </c>
      <c r="O181" s="72" t="s">
        <v>397</v>
      </c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ht="12.75" customHeight="1">
      <c r="A182" s="63" t="s">
        <v>336</v>
      </c>
      <c r="B182" s="71"/>
      <c r="C182" s="65" t="str">
        <f>IF(A182="","",VLOOKUP(A182,'&amp;'!A:B,2,0))</f>
        <v>AGENDA PERM AMETISTA SORT </v>
      </c>
      <c r="D182" s="21"/>
      <c r="E182" s="21"/>
      <c r="F182" s="22"/>
      <c r="G182" s="66">
        <f>IF(A182=0,0,VLOOKUP(A182,'$'!$A$3:$B$177,2,0))</f>
        <v>11</v>
      </c>
      <c r="H182" s="67"/>
      <c r="I182" s="67">
        <f t="shared" si="1"/>
        <v>0</v>
      </c>
      <c r="J182" s="67">
        <f t="shared" si="2"/>
        <v>0</v>
      </c>
      <c r="K182" s="66">
        <f t="shared" si="3"/>
        <v>0</v>
      </c>
      <c r="L182" s="68">
        <f t="shared" si="4"/>
        <v>0</v>
      </c>
      <c r="M182" s="37"/>
      <c r="N182" s="69">
        <f t="shared" si="5"/>
        <v>0</v>
      </c>
      <c r="O182" s="72" t="s">
        <v>397</v>
      </c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ht="12.75" customHeight="1">
      <c r="A183" s="63" t="s">
        <v>338</v>
      </c>
      <c r="B183" s="71"/>
      <c r="C183" s="65" t="str">
        <f>IF(A183="","",VLOOKUP(A183,'&amp;'!A:B,2,0))</f>
        <v>AGENDA DIARIA RUBI PRETO</v>
      </c>
      <c r="D183" s="21"/>
      <c r="E183" s="21"/>
      <c r="F183" s="22"/>
      <c r="G183" s="66">
        <f>IF(A183=0,0,VLOOKUP(A183,'$'!$A$3:$B$177,2,0))</f>
        <v>11.39</v>
      </c>
      <c r="H183" s="67"/>
      <c r="I183" s="67">
        <f t="shared" si="1"/>
        <v>0</v>
      </c>
      <c r="J183" s="67">
        <f t="shared" si="2"/>
        <v>0</v>
      </c>
      <c r="K183" s="66">
        <f t="shared" si="3"/>
        <v>0</v>
      </c>
      <c r="L183" s="68">
        <f t="shared" si="4"/>
        <v>0</v>
      </c>
      <c r="M183" s="37"/>
      <c r="N183" s="69">
        <f t="shared" si="5"/>
        <v>0</v>
      </c>
      <c r="O183" s="72" t="s">
        <v>397</v>
      </c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ht="12.75" customHeight="1">
      <c r="A184" s="63" t="s">
        <v>340</v>
      </c>
      <c r="B184" s="71"/>
      <c r="C184" s="65" t="str">
        <f>IF(A184="","",VLOOKUP(A184,'&amp;'!A:B,2,0))</f>
        <v>AGENDA DIARIA RUBI SORTIDAS</v>
      </c>
      <c r="D184" s="21"/>
      <c r="E184" s="21"/>
      <c r="F184" s="22"/>
      <c r="G184" s="66">
        <f>IF(A184=0,0,VLOOKUP(A184,'$'!$A$3:$B$177,2,0))</f>
        <v>10.98</v>
      </c>
      <c r="H184" s="67"/>
      <c r="I184" s="67">
        <f t="shared" si="1"/>
        <v>0</v>
      </c>
      <c r="J184" s="67">
        <f t="shared" si="2"/>
        <v>0</v>
      </c>
      <c r="K184" s="66">
        <f t="shared" si="3"/>
        <v>0</v>
      </c>
      <c r="L184" s="68">
        <f t="shared" si="4"/>
        <v>0</v>
      </c>
      <c r="M184" s="37"/>
      <c r="N184" s="69">
        <f t="shared" si="5"/>
        <v>0</v>
      </c>
      <c r="O184" s="72" t="s">
        <v>397</v>
      </c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ht="12.75" customHeight="1">
      <c r="A185" s="63" t="s">
        <v>342</v>
      </c>
      <c r="B185" s="71"/>
      <c r="C185" s="65" t="str">
        <f>IF(A185="","",VLOOKUP(A185,'&amp;'!A:B,2,0))</f>
        <v>AG DIARIA SAFIRA PRETO</v>
      </c>
      <c r="D185" s="21"/>
      <c r="E185" s="21"/>
      <c r="F185" s="22"/>
      <c r="G185" s="66">
        <f>IF(A185=0,0,VLOOKUP(A185,'$'!$A$3:$B$177,2,0))</f>
        <v>12.74</v>
      </c>
      <c r="H185" s="67"/>
      <c r="I185" s="67">
        <f t="shared" si="1"/>
        <v>0</v>
      </c>
      <c r="J185" s="67">
        <f t="shared" si="2"/>
        <v>0</v>
      </c>
      <c r="K185" s="66">
        <f t="shared" si="3"/>
        <v>0</v>
      </c>
      <c r="L185" s="68">
        <f t="shared" si="4"/>
        <v>0</v>
      </c>
      <c r="M185" s="37"/>
      <c r="N185" s="69">
        <f t="shared" si="5"/>
        <v>0</v>
      </c>
      <c r="O185" s="72" t="s">
        <v>397</v>
      </c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ht="12.75" customHeight="1">
      <c r="A186" s="63" t="s">
        <v>344</v>
      </c>
      <c r="B186" s="71"/>
      <c r="C186" s="65" t="str">
        <f>IF(A186="","",VLOOKUP(A186,'&amp;'!A:B,2,0))</f>
        <v>AGENDA DIARIA SAFIRA SORTIDAS</v>
      </c>
      <c r="D186" s="21"/>
      <c r="E186" s="21"/>
      <c r="F186" s="22"/>
      <c r="G186" s="66">
        <f>IF(A186=0,0,VLOOKUP(A186,'$'!$A$3:$B$177,2,0))</f>
        <v>12.32</v>
      </c>
      <c r="H186" s="67"/>
      <c r="I186" s="67">
        <f t="shared" si="1"/>
        <v>0</v>
      </c>
      <c r="J186" s="67">
        <f t="shared" si="2"/>
        <v>0</v>
      </c>
      <c r="K186" s="66">
        <f t="shared" si="3"/>
        <v>0</v>
      </c>
      <c r="L186" s="68">
        <f t="shared" si="4"/>
        <v>0</v>
      </c>
      <c r="M186" s="37"/>
      <c r="N186" s="69">
        <f t="shared" si="5"/>
        <v>0</v>
      </c>
      <c r="O186" s="72" t="s">
        <v>397</v>
      </c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ht="12.75" customHeight="1">
      <c r="A187" s="63" t="s">
        <v>346</v>
      </c>
      <c r="B187" s="71"/>
      <c r="C187" s="65" t="str">
        <f>IF(A187="","",VLOOKUP(A187,'&amp;'!A:B,2,0))</f>
        <v>AGENDA DIARIA ONIX PRETO</v>
      </c>
      <c r="D187" s="21"/>
      <c r="E187" s="21"/>
      <c r="F187" s="22"/>
      <c r="G187" s="66">
        <f>IF(A187=0,0,VLOOKUP(A187,'$'!$A$3:$B$177,2,0))</f>
        <v>19.98</v>
      </c>
      <c r="H187" s="67"/>
      <c r="I187" s="67">
        <f t="shared" si="1"/>
        <v>0</v>
      </c>
      <c r="J187" s="67">
        <f t="shared" si="2"/>
        <v>0</v>
      </c>
      <c r="K187" s="66">
        <f t="shared" si="3"/>
        <v>0</v>
      </c>
      <c r="L187" s="68">
        <f t="shared" si="4"/>
        <v>0</v>
      </c>
      <c r="M187" s="37"/>
      <c r="N187" s="69">
        <f t="shared" si="5"/>
        <v>0</v>
      </c>
      <c r="O187" s="72" t="s">
        <v>398</v>
      </c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ht="12.75" customHeight="1">
      <c r="A188" s="63" t="s">
        <v>349</v>
      </c>
      <c r="B188" s="71"/>
      <c r="C188" s="65" t="str">
        <f>IF(A188="","",VLOOKUP(A188,'&amp;'!A:B,2,0))</f>
        <v>AGENDA DIARIA ONIX SORTIDAS</v>
      </c>
      <c r="D188" s="21"/>
      <c r="E188" s="21"/>
      <c r="F188" s="22"/>
      <c r="G188" s="66">
        <f>IF(A188=0,0,VLOOKUP(A188,'$'!$A$3:$B$177,2,0))</f>
        <v>18.97</v>
      </c>
      <c r="H188" s="67"/>
      <c r="I188" s="67">
        <f t="shared" si="1"/>
        <v>0</v>
      </c>
      <c r="J188" s="67">
        <f t="shared" si="2"/>
        <v>0</v>
      </c>
      <c r="K188" s="66">
        <f t="shared" si="3"/>
        <v>0</v>
      </c>
      <c r="L188" s="68">
        <f t="shared" si="4"/>
        <v>0</v>
      </c>
      <c r="M188" s="37"/>
      <c r="N188" s="69">
        <f t="shared" si="5"/>
        <v>0</v>
      </c>
      <c r="O188" s="72" t="s">
        <v>397</v>
      </c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ht="12.75" customHeight="1">
      <c r="A189" s="63" t="s">
        <v>351</v>
      </c>
      <c r="B189" s="71"/>
      <c r="C189" s="65" t="str">
        <f>IF(A189="","",VLOOKUP(A189,'&amp;'!A:B,2,0))</f>
        <v>AGENDA DIARIA GRANADA PRETO</v>
      </c>
      <c r="D189" s="21"/>
      <c r="E189" s="21"/>
      <c r="F189" s="22"/>
      <c r="G189" s="66">
        <f>IF(A189=0,0,VLOOKUP(A189,'$'!$A$3:$B$177,2,0))</f>
        <v>18.68</v>
      </c>
      <c r="H189" s="67"/>
      <c r="I189" s="67">
        <f t="shared" si="1"/>
        <v>0</v>
      </c>
      <c r="J189" s="67">
        <f t="shared" si="2"/>
        <v>0</v>
      </c>
      <c r="K189" s="66">
        <f t="shared" si="3"/>
        <v>0</v>
      </c>
      <c r="L189" s="68">
        <f t="shared" si="4"/>
        <v>0</v>
      </c>
      <c r="M189" s="37"/>
      <c r="N189" s="69">
        <f t="shared" si="5"/>
        <v>0</v>
      </c>
      <c r="O189" s="72" t="s">
        <v>397</v>
      </c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ht="12.75" customHeight="1">
      <c r="A190" s="63" t="s">
        <v>353</v>
      </c>
      <c r="B190" s="71"/>
      <c r="C190" s="65" t="str">
        <f>IF(A190="","",VLOOKUP(A190,'&amp;'!A:B,2,0))</f>
        <v>AGENDA DIARIA GRANADA SORTIDAS </v>
      </c>
      <c r="D190" s="21"/>
      <c r="E190" s="21"/>
      <c r="F190" s="22"/>
      <c r="G190" s="66">
        <f>IF(A190=0,0,VLOOKUP(A190,'$'!$A$3:$B$177,2,0))</f>
        <v>17.74</v>
      </c>
      <c r="H190" s="67"/>
      <c r="I190" s="67">
        <f t="shared" si="1"/>
        <v>0</v>
      </c>
      <c r="J190" s="67">
        <f t="shared" si="2"/>
        <v>0</v>
      </c>
      <c r="K190" s="66">
        <f t="shared" si="3"/>
        <v>0</v>
      </c>
      <c r="L190" s="68">
        <f t="shared" si="4"/>
        <v>0</v>
      </c>
      <c r="M190" s="37"/>
      <c r="N190" s="69">
        <f t="shared" si="5"/>
        <v>0</v>
      </c>
      <c r="O190" s="72" t="s">
        <v>397</v>
      </c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ht="12.75" customHeight="1">
      <c r="A191" s="63" t="s">
        <v>355</v>
      </c>
      <c r="B191" s="71"/>
      <c r="C191" s="65" t="str">
        <f>IF(A191="","",VLOOKUP(A191,'&amp;'!A:B,2,0))</f>
        <v>AGENDA DIARIA ESMERALDA PRETO</v>
      </c>
      <c r="D191" s="21"/>
      <c r="E191" s="21"/>
      <c r="F191" s="22"/>
      <c r="G191" s="66">
        <f>IF(A191=0,0,VLOOKUP(A191,'$'!$A$3:$B$177,2,0))</f>
        <v>22.64</v>
      </c>
      <c r="H191" s="67"/>
      <c r="I191" s="67">
        <f t="shared" si="1"/>
        <v>0</v>
      </c>
      <c r="J191" s="67">
        <f t="shared" si="2"/>
        <v>0</v>
      </c>
      <c r="K191" s="66">
        <f t="shared" si="3"/>
        <v>0</v>
      </c>
      <c r="L191" s="68">
        <f t="shared" si="4"/>
        <v>0</v>
      </c>
      <c r="M191" s="37"/>
      <c r="N191" s="69">
        <f t="shared" si="5"/>
        <v>0</v>
      </c>
      <c r="O191" s="72" t="s">
        <v>397</v>
      </c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ht="12.75" customHeight="1">
      <c r="A192" s="63" t="s">
        <v>357</v>
      </c>
      <c r="B192" s="71"/>
      <c r="C192" s="65" t="str">
        <f>IF(A192="","",VLOOKUP(A192,'&amp;'!A:B,2,0))</f>
        <v>AG DIA ESMERALDA SORTIDAS</v>
      </c>
      <c r="D192" s="21"/>
      <c r="E192" s="21"/>
      <c r="F192" s="22"/>
      <c r="G192" s="66">
        <f>IF(A192=0,0,VLOOKUP(A192,'$'!$A$3:$B$177,2,0))</f>
        <v>21.71</v>
      </c>
      <c r="H192" s="67"/>
      <c r="I192" s="67">
        <f t="shared" si="1"/>
        <v>0</v>
      </c>
      <c r="J192" s="67">
        <f t="shared" si="2"/>
        <v>0</v>
      </c>
      <c r="K192" s="66">
        <f t="shared" si="3"/>
        <v>0</v>
      </c>
      <c r="L192" s="68">
        <f t="shared" si="4"/>
        <v>0</v>
      </c>
      <c r="M192" s="37"/>
      <c r="N192" s="69">
        <f t="shared" si="5"/>
        <v>0</v>
      </c>
      <c r="O192" s="72" t="s">
        <v>397</v>
      </c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ht="12.75" customHeight="1">
      <c r="A193" s="63" t="s">
        <v>359</v>
      </c>
      <c r="B193" s="71"/>
      <c r="C193" s="65" t="str">
        <f>IF(A193="","",VLOOKUP(A193,'&amp;'!A:B,2,0))</f>
        <v>AGENDA DIARIA TIME PRETO </v>
      </c>
      <c r="D193" s="21"/>
      <c r="E193" s="21"/>
      <c r="F193" s="22"/>
      <c r="G193" s="66">
        <f>IF(A193=0,0,VLOOKUP(A193,'$'!$A$3:$B$177,2,0))</f>
        <v>23.18</v>
      </c>
      <c r="H193" s="67"/>
      <c r="I193" s="67">
        <f t="shared" si="1"/>
        <v>0</v>
      </c>
      <c r="J193" s="67">
        <f t="shared" si="2"/>
        <v>0</v>
      </c>
      <c r="K193" s="66">
        <f t="shared" si="3"/>
        <v>0</v>
      </c>
      <c r="L193" s="68">
        <f t="shared" si="4"/>
        <v>0</v>
      </c>
      <c r="M193" s="37"/>
      <c r="N193" s="69">
        <f t="shared" si="5"/>
        <v>0</v>
      </c>
      <c r="O193" s="72" t="s">
        <v>397</v>
      </c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ht="12.75" customHeight="1">
      <c r="A194" s="63" t="s">
        <v>362</v>
      </c>
      <c r="B194" s="71"/>
      <c r="C194" s="65" t="str">
        <f>IF(A194="","",VLOOKUP(A194,'&amp;'!A:B,2,0))</f>
        <v>AGENDA DIARIA TIME SORTIDAS</v>
      </c>
      <c r="D194" s="21"/>
      <c r="E194" s="21"/>
      <c r="F194" s="22"/>
      <c r="G194" s="66">
        <f>IF(A194=0,0,VLOOKUP(A194,'$'!$A$3:$B$177,2,0))</f>
        <v>22.48</v>
      </c>
      <c r="H194" s="67"/>
      <c r="I194" s="67">
        <f t="shared" si="1"/>
        <v>0</v>
      </c>
      <c r="J194" s="67">
        <f t="shared" si="2"/>
        <v>0</v>
      </c>
      <c r="K194" s="66">
        <f t="shared" si="3"/>
        <v>0</v>
      </c>
      <c r="L194" s="68">
        <f t="shared" si="4"/>
        <v>0</v>
      </c>
      <c r="M194" s="37"/>
      <c r="N194" s="69">
        <f t="shared" si="5"/>
        <v>0</v>
      </c>
      <c r="O194" s="72" t="s">
        <v>397</v>
      </c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ht="12.75" customHeight="1">
      <c r="A195" s="63" t="s">
        <v>364</v>
      </c>
      <c r="B195" s="71"/>
      <c r="C195" s="65" t="str">
        <f>IF(A195="","",VLOOKUP(A195,'&amp;'!A:B,2,0))</f>
        <v>AGENDA DIARIA MONACO PRETO</v>
      </c>
      <c r="D195" s="21"/>
      <c r="E195" s="21"/>
      <c r="F195" s="22"/>
      <c r="G195" s="66">
        <f>IF(A195=0,0,VLOOKUP(A195,'$'!$A$3:$B$177,2,0))</f>
        <v>25.98</v>
      </c>
      <c r="H195" s="67"/>
      <c r="I195" s="67">
        <f t="shared" si="1"/>
        <v>0</v>
      </c>
      <c r="J195" s="67">
        <f t="shared" si="2"/>
        <v>0</v>
      </c>
      <c r="K195" s="66">
        <f t="shared" si="3"/>
        <v>0</v>
      </c>
      <c r="L195" s="68">
        <f t="shared" si="4"/>
        <v>0</v>
      </c>
      <c r="M195" s="37"/>
      <c r="N195" s="69">
        <f t="shared" si="5"/>
        <v>0</v>
      </c>
      <c r="O195" s="72" t="s">
        <v>397</v>
      </c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ht="12.75" customHeight="1">
      <c r="A196" s="63" t="s">
        <v>366</v>
      </c>
      <c r="B196" s="71"/>
      <c r="C196" s="65" t="str">
        <f>IF(A196="","",VLOOKUP(A196,'&amp;'!A:B,2,0))</f>
        <v>AGENDA DIARIA MONACO SORTIDAS </v>
      </c>
      <c r="D196" s="21"/>
      <c r="E196" s="21"/>
      <c r="F196" s="22"/>
      <c r="G196" s="66">
        <f>IF(A196=0,0,VLOOKUP(A196,'$'!$A$3:$B$177,2,0))</f>
        <v>24.66</v>
      </c>
      <c r="H196" s="67"/>
      <c r="I196" s="67">
        <f t="shared" si="1"/>
        <v>0</v>
      </c>
      <c r="J196" s="67">
        <f t="shared" si="2"/>
        <v>0</v>
      </c>
      <c r="K196" s="66">
        <f t="shared" si="3"/>
        <v>0</v>
      </c>
      <c r="L196" s="68">
        <f t="shared" si="4"/>
        <v>0</v>
      </c>
      <c r="M196" s="37"/>
      <c r="N196" s="69">
        <f t="shared" si="5"/>
        <v>0</v>
      </c>
      <c r="O196" s="72" t="s">
        <v>397</v>
      </c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ht="12.75" customHeight="1">
      <c r="A197" s="63" t="s">
        <v>368</v>
      </c>
      <c r="B197" s="71"/>
      <c r="C197" s="65" t="str">
        <f>IF(A197="","",VLOOKUP(A197,'&amp;'!A:B,2,0))</f>
        <v>SB SEMANAL MARFIM PRETO </v>
      </c>
      <c r="D197" s="21"/>
      <c r="E197" s="21"/>
      <c r="F197" s="22"/>
      <c r="G197" s="66">
        <f>IF(A197=0,0,VLOOKUP(A197,'$'!$A$3:$B$177,2,0))</f>
        <v>15.04</v>
      </c>
      <c r="H197" s="67"/>
      <c r="I197" s="67">
        <f t="shared" si="1"/>
        <v>0</v>
      </c>
      <c r="J197" s="67">
        <f t="shared" si="2"/>
        <v>0</v>
      </c>
      <c r="K197" s="66">
        <f t="shared" si="3"/>
        <v>0</v>
      </c>
      <c r="L197" s="68">
        <f t="shared" si="4"/>
        <v>0</v>
      </c>
      <c r="M197" s="37"/>
      <c r="N197" s="69">
        <f t="shared" si="5"/>
        <v>0</v>
      </c>
      <c r="O197" s="72" t="s">
        <v>397</v>
      </c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ht="12.75" customHeight="1">
      <c r="A198" s="63" t="s">
        <v>370</v>
      </c>
      <c r="B198" s="71"/>
      <c r="C198" s="65" t="str">
        <f>IF(A198="","",VLOOKUP(A198,'&amp;'!A:B,2,0))</f>
        <v>SB SEMANAL MARFIM SORTIDO</v>
      </c>
      <c r="D198" s="21"/>
      <c r="E198" s="21"/>
      <c r="F198" s="22"/>
      <c r="G198" s="66">
        <f>IF(A198=0,0,VLOOKUP(A198,'$'!$A$3:$B$177,2,0))</f>
        <v>14.56</v>
      </c>
      <c r="H198" s="67"/>
      <c r="I198" s="67">
        <f t="shared" si="1"/>
        <v>0</v>
      </c>
      <c r="J198" s="67">
        <f t="shared" si="2"/>
        <v>0</v>
      </c>
      <c r="K198" s="66">
        <f t="shared" si="3"/>
        <v>0</v>
      </c>
      <c r="L198" s="68">
        <f t="shared" si="4"/>
        <v>0</v>
      </c>
      <c r="M198" s="37"/>
      <c r="N198" s="69">
        <f t="shared" si="5"/>
        <v>0</v>
      </c>
      <c r="O198" s="72" t="s">
        <v>397</v>
      </c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ht="12.75" customHeight="1">
      <c r="A199" s="63" t="s">
        <v>372</v>
      </c>
      <c r="B199" s="71"/>
      <c r="C199" s="65" t="str">
        <f>IF(A199="","",VLOOKUP(A199,'&amp;'!A:B,2,0))</f>
        <v>AGENDA SEMANAL EXECUTIVE NOTE PRETO</v>
      </c>
      <c r="D199" s="21"/>
      <c r="E199" s="21"/>
      <c r="F199" s="22"/>
      <c r="G199" s="66">
        <f>IF(A199=0,0,VLOOKUP(A199,'$'!$A$3:$B$177,2,0))</f>
        <v>20.31</v>
      </c>
      <c r="H199" s="67"/>
      <c r="I199" s="67">
        <f t="shared" si="1"/>
        <v>0</v>
      </c>
      <c r="J199" s="67">
        <f t="shared" si="2"/>
        <v>0</v>
      </c>
      <c r="K199" s="66">
        <f t="shared" si="3"/>
        <v>0</v>
      </c>
      <c r="L199" s="68">
        <f t="shared" si="4"/>
        <v>0</v>
      </c>
      <c r="M199" s="37"/>
      <c r="N199" s="69">
        <f t="shared" si="5"/>
        <v>0</v>
      </c>
      <c r="O199" s="72" t="s">
        <v>397</v>
      </c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ht="12.75" customHeight="1">
      <c r="A200" s="63" t="s">
        <v>374</v>
      </c>
      <c r="B200" s="71"/>
      <c r="C200" s="65" t="str">
        <f>IF(A200="","",VLOOKUP(A200,'&amp;'!A:B,2,0))</f>
        <v>AGENDA SEMANAL EXECUTIVE NOTE SORTIDAS</v>
      </c>
      <c r="D200" s="21"/>
      <c r="E200" s="21"/>
      <c r="F200" s="22"/>
      <c r="G200" s="66">
        <f>IF(A200=0,0,VLOOKUP(A200,'$'!$A$3:$B$177,2,0))</f>
        <v>19.29</v>
      </c>
      <c r="H200" s="67"/>
      <c r="I200" s="67">
        <f t="shared" si="1"/>
        <v>0</v>
      </c>
      <c r="J200" s="67">
        <f t="shared" si="2"/>
        <v>0</v>
      </c>
      <c r="K200" s="66">
        <f t="shared" si="3"/>
        <v>0</v>
      </c>
      <c r="L200" s="68">
        <f t="shared" si="4"/>
        <v>0</v>
      </c>
      <c r="M200" s="37"/>
      <c r="N200" s="69">
        <f t="shared" si="5"/>
        <v>0</v>
      </c>
      <c r="O200" s="72" t="s">
        <v>397</v>
      </c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ht="12.75" customHeight="1">
      <c r="A201" s="63" t="s">
        <v>376</v>
      </c>
      <c r="B201" s="71"/>
      <c r="C201" s="65" t="str">
        <f>IF(A201="","",VLOOKUP(A201,'&amp;'!A:B,2,0))</f>
        <v>AGENDA SEMANAL DIAMANTE PRETO</v>
      </c>
      <c r="D201" s="21"/>
      <c r="E201" s="21"/>
      <c r="F201" s="22"/>
      <c r="G201" s="66">
        <f>IF(A201=0,0,VLOOKUP(A201,'$'!$A$3:$B$177,2,0))</f>
        <v>18.69</v>
      </c>
      <c r="H201" s="67"/>
      <c r="I201" s="67">
        <f t="shared" si="1"/>
        <v>0</v>
      </c>
      <c r="J201" s="67">
        <f t="shared" si="2"/>
        <v>0</v>
      </c>
      <c r="K201" s="66">
        <f t="shared" si="3"/>
        <v>0</v>
      </c>
      <c r="L201" s="68">
        <f t="shared" si="4"/>
        <v>0</v>
      </c>
      <c r="M201" s="37"/>
      <c r="N201" s="69">
        <f t="shared" si="5"/>
        <v>0</v>
      </c>
      <c r="O201" s="72" t="s">
        <v>397</v>
      </c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ht="12.75" customHeight="1">
      <c r="A202" s="63" t="s">
        <v>378</v>
      </c>
      <c r="B202" s="71"/>
      <c r="C202" s="65" t="str">
        <f>IF(A202="","",VLOOKUP(A202,'&amp;'!A:B,2,0))</f>
        <v>AGENDA SEMANAL DIAMANTE SORTIDAS </v>
      </c>
      <c r="D202" s="21"/>
      <c r="E202" s="21"/>
      <c r="F202" s="22"/>
      <c r="G202" s="66">
        <f>IF(A202=0,0,VLOOKUP(A202,'$'!$A$3:$B$177,2,0))</f>
        <v>17.74</v>
      </c>
      <c r="H202" s="67"/>
      <c r="I202" s="67">
        <f t="shared" si="1"/>
        <v>0</v>
      </c>
      <c r="J202" s="67">
        <f t="shared" si="2"/>
        <v>0</v>
      </c>
      <c r="K202" s="66">
        <f t="shared" si="3"/>
        <v>0</v>
      </c>
      <c r="L202" s="68">
        <f t="shared" si="4"/>
        <v>0</v>
      </c>
      <c r="M202" s="37"/>
      <c r="N202" s="69">
        <f t="shared" si="5"/>
        <v>0</v>
      </c>
      <c r="O202" s="72" t="s">
        <v>397</v>
      </c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ht="12.75" customHeight="1">
      <c r="A203" s="63" t="s">
        <v>380</v>
      </c>
      <c r="B203" s="71"/>
      <c r="C203" s="65" t="str">
        <f>IF(A203="","",VLOOKUP(A203,'&amp;'!A:B,2,0))</f>
        <v>AGENDA SEMANAL MALLORCA PRETO </v>
      </c>
      <c r="D203" s="21"/>
      <c r="E203" s="21"/>
      <c r="F203" s="22"/>
      <c r="G203" s="66">
        <f>IF(A203=0,0,VLOOKUP(A203,'$'!$A$3:$B$177,2,0))</f>
        <v>25.43</v>
      </c>
      <c r="H203" s="67"/>
      <c r="I203" s="67">
        <f t="shared" si="1"/>
        <v>0</v>
      </c>
      <c r="J203" s="67">
        <f t="shared" si="2"/>
        <v>0</v>
      </c>
      <c r="K203" s="66">
        <f t="shared" si="3"/>
        <v>0</v>
      </c>
      <c r="L203" s="68">
        <f t="shared" si="4"/>
        <v>0</v>
      </c>
      <c r="M203" s="37"/>
      <c r="N203" s="69">
        <f t="shared" si="5"/>
        <v>0</v>
      </c>
      <c r="O203" s="72" t="s">
        <v>397</v>
      </c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ht="12.75" customHeight="1">
      <c r="A204" s="63" t="s">
        <v>382</v>
      </c>
      <c r="B204" s="71"/>
      <c r="C204" s="65" t="str">
        <f>IF(A204="","",VLOOKUP(A204,'&amp;'!A:B,2,0))</f>
        <v>AGENDA SEMANAL MALLORCA SORTIDAS </v>
      </c>
      <c r="D204" s="21"/>
      <c r="E204" s="21"/>
      <c r="F204" s="22"/>
      <c r="G204" s="66">
        <f>IF(A204=0,0,VLOOKUP(A204,'$'!$A$3:$B$177,2,0))</f>
        <v>24.14</v>
      </c>
      <c r="H204" s="67"/>
      <c r="I204" s="67">
        <f t="shared" si="1"/>
        <v>0</v>
      </c>
      <c r="J204" s="67">
        <f t="shared" si="2"/>
        <v>0</v>
      </c>
      <c r="K204" s="66">
        <f t="shared" si="3"/>
        <v>0</v>
      </c>
      <c r="L204" s="68">
        <f t="shared" si="4"/>
        <v>0</v>
      </c>
      <c r="M204" s="37"/>
      <c r="N204" s="69">
        <f t="shared" si="5"/>
        <v>0</v>
      </c>
      <c r="O204" s="72" t="s">
        <v>397</v>
      </c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ht="12.75" customHeight="1">
      <c r="A205" s="63" t="s">
        <v>384</v>
      </c>
      <c r="B205" s="71"/>
      <c r="C205" s="65" t="str">
        <f>IF(A205="","",VLOOKUP(A205,'&amp;'!A:B,2,0))</f>
        <v>AGENDA SEMANAL SARAGOZA PRETO </v>
      </c>
      <c r="D205" s="21"/>
      <c r="E205" s="21"/>
      <c r="F205" s="22"/>
      <c r="G205" s="66">
        <f>IF(A205=0,0,VLOOKUP(A205,'$'!$A$3:$B$177,2,0))</f>
        <v>25.77</v>
      </c>
      <c r="H205" s="67"/>
      <c r="I205" s="67">
        <f t="shared" si="1"/>
        <v>0</v>
      </c>
      <c r="J205" s="67">
        <f t="shared" si="2"/>
        <v>0</v>
      </c>
      <c r="K205" s="66">
        <f t="shared" si="3"/>
        <v>0</v>
      </c>
      <c r="L205" s="68">
        <f t="shared" si="4"/>
        <v>0</v>
      </c>
      <c r="M205" s="37"/>
      <c r="N205" s="69">
        <f t="shared" si="5"/>
        <v>0</v>
      </c>
      <c r="O205" s="72" t="s">
        <v>397</v>
      </c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ht="12.75" customHeight="1">
      <c r="A206" s="63" t="s">
        <v>386</v>
      </c>
      <c r="B206" s="71"/>
      <c r="C206" s="65" t="str">
        <f>IF(A206="","",VLOOKUP(A206,'&amp;'!A:B,2,0))</f>
        <v>AG SEM SARAGOZA SORTIDAS </v>
      </c>
      <c r="D206" s="21"/>
      <c r="E206" s="21"/>
      <c r="F206" s="22"/>
      <c r="G206" s="66">
        <f>IF(A206=0,0,VLOOKUP(A206,'$'!$A$3:$B$177,2,0))</f>
        <v>24.46</v>
      </c>
      <c r="H206" s="67"/>
      <c r="I206" s="67">
        <f t="shared" si="1"/>
        <v>0</v>
      </c>
      <c r="J206" s="67">
        <f t="shared" si="2"/>
        <v>0</v>
      </c>
      <c r="K206" s="66">
        <f t="shared" si="3"/>
        <v>0</v>
      </c>
      <c r="L206" s="68">
        <f t="shared" si="4"/>
        <v>0</v>
      </c>
      <c r="M206" s="37"/>
      <c r="N206" s="69">
        <f t="shared" si="5"/>
        <v>0</v>
      </c>
      <c r="O206" s="72" t="s">
        <v>397</v>
      </c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ht="12.75" customHeight="1">
      <c r="A207" s="63" t="s">
        <v>388</v>
      </c>
      <c r="B207" s="71"/>
      <c r="C207" s="65" t="str">
        <f>IF(A207="","",VLOOKUP(A207,'&amp;'!A:B,2,0))</f>
        <v>AGENDA DE BOLSO VIGO PRETO</v>
      </c>
      <c r="D207" s="21"/>
      <c r="E207" s="21"/>
      <c r="F207" s="22"/>
      <c r="G207" s="66">
        <f>IF(A207=0,0,VLOOKUP(A207,'$'!$A$3:$B$177,2,0))</f>
        <v>6.57</v>
      </c>
      <c r="H207" s="67"/>
      <c r="I207" s="67">
        <f t="shared" si="1"/>
        <v>0</v>
      </c>
      <c r="J207" s="67">
        <f t="shared" si="2"/>
        <v>0</v>
      </c>
      <c r="K207" s="66">
        <f t="shared" si="3"/>
        <v>0</v>
      </c>
      <c r="L207" s="68">
        <f t="shared" si="4"/>
        <v>0</v>
      </c>
      <c r="M207" s="37"/>
      <c r="N207" s="69">
        <f t="shared" si="5"/>
        <v>0</v>
      </c>
      <c r="O207" s="72" t="s">
        <v>397</v>
      </c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ht="12.75" customHeight="1">
      <c r="A208" s="63" t="s">
        <v>390</v>
      </c>
      <c r="B208" s="71"/>
      <c r="C208" s="65" t="str">
        <f>IF(A208="","",VLOOKUP(A208,'&amp;'!A:B,2,0))</f>
        <v>AGENDA DE BOLSO VIGO SORTIDAS</v>
      </c>
      <c r="D208" s="21"/>
      <c r="E208" s="21"/>
      <c r="F208" s="22"/>
      <c r="G208" s="66">
        <f>IF(A208=0,0,VLOOKUP(A208,'$'!$A$3:$B$177,2,0))</f>
        <v>6.24</v>
      </c>
      <c r="H208" s="67"/>
      <c r="I208" s="67">
        <f t="shared" si="1"/>
        <v>0</v>
      </c>
      <c r="J208" s="67">
        <f t="shared" si="2"/>
        <v>0</v>
      </c>
      <c r="K208" s="66">
        <f t="shared" si="3"/>
        <v>0</v>
      </c>
      <c r="L208" s="68">
        <f t="shared" si="4"/>
        <v>0</v>
      </c>
      <c r="M208" s="37"/>
      <c r="N208" s="69">
        <f t="shared" si="5"/>
        <v>0</v>
      </c>
      <c r="O208" s="72" t="s">
        <v>397</v>
      </c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ht="12.75" customHeight="1">
      <c r="A209" s="63" t="s">
        <v>392</v>
      </c>
      <c r="B209" s="71"/>
      <c r="C209" s="65" t="str">
        <f>IF(A209="","",VLOOKUP(A209,'&amp;'!A:B,2,0))</f>
        <v>AGENDA DE BOLSO MALAGA PRETO</v>
      </c>
      <c r="D209" s="21"/>
      <c r="E209" s="21"/>
      <c r="F209" s="22"/>
      <c r="G209" s="66">
        <f>IF(A209=0,0,VLOOKUP(A209,'$'!$A$3:$B$177,2,0))</f>
        <v>7.35</v>
      </c>
      <c r="H209" s="67"/>
      <c r="I209" s="67">
        <f t="shared" si="1"/>
        <v>0</v>
      </c>
      <c r="J209" s="67">
        <f t="shared" si="2"/>
        <v>0</v>
      </c>
      <c r="K209" s="66">
        <f t="shared" si="3"/>
        <v>0</v>
      </c>
      <c r="L209" s="68">
        <f t="shared" si="4"/>
        <v>0</v>
      </c>
      <c r="M209" s="37"/>
      <c r="N209" s="69">
        <f t="shared" si="5"/>
        <v>0</v>
      </c>
      <c r="O209" s="72" t="s">
        <v>397</v>
      </c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ht="12.75" customHeight="1">
      <c r="A210" s="63" t="s">
        <v>394</v>
      </c>
      <c r="B210" s="71"/>
      <c r="C210" s="65" t="str">
        <f>IF(A210="","",VLOOKUP(A210,'&amp;'!A:B,2,0))</f>
        <v>AGENDA DE BOLSO MALAGA SORTIDAS</v>
      </c>
      <c r="D210" s="21"/>
      <c r="E210" s="21"/>
      <c r="F210" s="22"/>
      <c r="G210" s="66">
        <f>IF(A210=0,0,VLOOKUP(A210,'$'!$A$3:$B$177,2,0))</f>
        <v>6.98</v>
      </c>
      <c r="H210" s="67"/>
      <c r="I210" s="67">
        <f t="shared" si="1"/>
        <v>0</v>
      </c>
      <c r="J210" s="67">
        <f t="shared" si="2"/>
        <v>0</v>
      </c>
      <c r="K210" s="66">
        <f t="shared" si="3"/>
        <v>0</v>
      </c>
      <c r="L210" s="68">
        <f t="shared" si="4"/>
        <v>0</v>
      </c>
      <c r="M210" s="37"/>
      <c r="N210" s="69">
        <f t="shared" si="5"/>
        <v>0</v>
      </c>
      <c r="O210" s="72" t="s">
        <v>397</v>
      </c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ht="12.75" customHeight="1">
      <c r="A211" s="71"/>
      <c r="B211" s="71"/>
      <c r="C211" s="65" t="str">
        <f>IF(A211="","",VLOOKUP(A211,'&amp;'!A:B,2,0))</f>
        <v/>
      </c>
      <c r="D211" s="21"/>
      <c r="E211" s="21"/>
      <c r="F211" s="22"/>
      <c r="G211" s="66">
        <f>IF(A211=0,0,VLOOKUP(A211,'$'!$A$3:$B$177,2,0))</f>
        <v>0</v>
      </c>
      <c r="H211" s="67"/>
      <c r="I211" s="67">
        <f t="shared" si="1"/>
        <v>0</v>
      </c>
      <c r="J211" s="67">
        <f t="shared" si="2"/>
        <v>0</v>
      </c>
      <c r="K211" s="66">
        <f t="shared" si="3"/>
        <v>0</v>
      </c>
      <c r="L211" s="68">
        <f t="shared" si="4"/>
        <v>0</v>
      </c>
      <c r="M211" s="37"/>
      <c r="N211" s="69">
        <f t="shared" si="5"/>
        <v>0</v>
      </c>
      <c r="O211" s="72" t="s">
        <v>397</v>
      </c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ht="12.75" customHeight="1">
      <c r="A212" s="71"/>
      <c r="B212" s="71"/>
      <c r="C212" s="65" t="str">
        <f>IF(A212="","",VLOOKUP(A212,'&amp;'!A:B,2,0))</f>
        <v/>
      </c>
      <c r="D212" s="21"/>
      <c r="E212" s="21"/>
      <c r="F212" s="22"/>
      <c r="G212" s="66">
        <f>IF(A212=0,0,VLOOKUP(A212,'$'!$A$3:$B$177,2,0))</f>
        <v>0</v>
      </c>
      <c r="H212" s="67"/>
      <c r="I212" s="67">
        <f t="shared" si="1"/>
        <v>0</v>
      </c>
      <c r="J212" s="67">
        <f t="shared" si="2"/>
        <v>0</v>
      </c>
      <c r="K212" s="66">
        <f t="shared" si="3"/>
        <v>0</v>
      </c>
      <c r="L212" s="68">
        <f t="shared" si="4"/>
        <v>0</v>
      </c>
      <c r="M212" s="37"/>
      <c r="N212" s="69">
        <f t="shared" si="5"/>
        <v>0</v>
      </c>
      <c r="O212" s="72" t="s">
        <v>397</v>
      </c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ht="12.75" customHeight="1">
      <c r="A213" s="71"/>
      <c r="B213" s="71"/>
      <c r="C213" s="65" t="str">
        <f>IF(A213="","",VLOOKUP(A213,'&amp;'!A:B,2,0))</f>
        <v/>
      </c>
      <c r="D213" s="21"/>
      <c r="E213" s="21"/>
      <c r="F213" s="22"/>
      <c r="G213" s="66">
        <f>IF(A213=0,0,VLOOKUP(A213,'$'!$A$3:$B$177,2,0))</f>
        <v>0</v>
      </c>
      <c r="H213" s="67"/>
      <c r="I213" s="67">
        <f t="shared" si="1"/>
        <v>0</v>
      </c>
      <c r="J213" s="67">
        <f t="shared" si="2"/>
        <v>0</v>
      </c>
      <c r="K213" s="66">
        <f t="shared" si="3"/>
        <v>0</v>
      </c>
      <c r="L213" s="68">
        <f t="shared" si="4"/>
        <v>0</v>
      </c>
      <c r="M213" s="37"/>
      <c r="N213" s="69">
        <f t="shared" si="5"/>
        <v>0</v>
      </c>
      <c r="O213" s="72" t="s">
        <v>397</v>
      </c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ht="12.75" customHeight="1">
      <c r="A214" s="71"/>
      <c r="B214" s="71"/>
      <c r="C214" s="65" t="str">
        <f>IF(A214="","",VLOOKUP(A214,'&amp;'!A:B,2,0))</f>
        <v/>
      </c>
      <c r="D214" s="21"/>
      <c r="E214" s="21"/>
      <c r="F214" s="22"/>
      <c r="G214" s="66">
        <f>IF(A214=0,0,VLOOKUP(A214,'$'!$A$3:$B$177,2,0))</f>
        <v>0</v>
      </c>
      <c r="H214" s="67"/>
      <c r="I214" s="67">
        <f t="shared" si="1"/>
        <v>0</v>
      </c>
      <c r="J214" s="67">
        <f t="shared" si="2"/>
        <v>0</v>
      </c>
      <c r="K214" s="66">
        <f t="shared" si="3"/>
        <v>0</v>
      </c>
      <c r="L214" s="68">
        <f t="shared" si="4"/>
        <v>0</v>
      </c>
      <c r="M214" s="37"/>
      <c r="N214" s="69">
        <f t="shared" si="5"/>
        <v>0</v>
      </c>
      <c r="O214" s="72" t="s">
        <v>397</v>
      </c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ht="12.75" customHeight="1">
      <c r="A215" s="71"/>
      <c r="B215" s="71"/>
      <c r="C215" s="65" t="str">
        <f>IF(A215="","",VLOOKUP(A215,'&amp;'!A:B,2,0))</f>
        <v/>
      </c>
      <c r="D215" s="21"/>
      <c r="E215" s="21"/>
      <c r="F215" s="22"/>
      <c r="G215" s="66">
        <f>IF(A215=0,0,VLOOKUP(A215,'$'!$A$3:$B$177,2,0))</f>
        <v>0</v>
      </c>
      <c r="H215" s="67"/>
      <c r="I215" s="67">
        <f t="shared" si="1"/>
        <v>0</v>
      </c>
      <c r="J215" s="67">
        <f t="shared" si="2"/>
        <v>0</v>
      </c>
      <c r="K215" s="66">
        <f t="shared" si="3"/>
        <v>0</v>
      </c>
      <c r="L215" s="68">
        <f t="shared" si="4"/>
        <v>0</v>
      </c>
      <c r="M215" s="37"/>
      <c r="N215" s="69">
        <f t="shared" si="5"/>
        <v>0</v>
      </c>
      <c r="O215" s="72" t="s">
        <v>397</v>
      </c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ht="13.5" customHeight="1">
      <c r="A216" s="79" t="s">
        <v>399</v>
      </c>
      <c r="B216" s="80">
        <f>SUM(B36:B215)</f>
        <v>0</v>
      </c>
      <c r="C216" s="81"/>
      <c r="D216" s="21"/>
      <c r="E216" s="21"/>
      <c r="F216" s="22"/>
      <c r="G216" s="82" t="s">
        <v>400</v>
      </c>
      <c r="H216" s="83"/>
      <c r="I216" s="83" t="s">
        <v>400</v>
      </c>
      <c r="J216" s="83"/>
      <c r="K216" s="84" t="s">
        <v>400</v>
      </c>
      <c r="L216" s="82">
        <f>SUM(L36:L215)</f>
        <v>0</v>
      </c>
      <c r="M216" s="37"/>
      <c r="N216" s="69"/>
      <c r="O216" s="85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ht="11.25" hidden="1" customHeight="1">
      <c r="A217" s="86" t="s">
        <v>401</v>
      </c>
      <c r="B217" s="87"/>
      <c r="C217" s="88" t="b">
        <f>IF(L216&gt;5999,"11",IF(L216&gt;2999,"7",IF(L216&gt;999,"4",IF(L216&gt;699,"0"))))</f>
        <v>0</v>
      </c>
      <c r="D217" s="89"/>
      <c r="E217" s="90"/>
      <c r="F217" s="90"/>
      <c r="G217" s="90"/>
      <c r="H217" s="90"/>
      <c r="I217" s="90"/>
      <c r="J217" s="90"/>
      <c r="K217" s="90"/>
      <c r="L217" s="91"/>
      <c r="M217" s="92">
        <f>(0-C217)*(-1)</f>
        <v>0</v>
      </c>
      <c r="N217" s="92"/>
      <c r="O217" s="93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</row>
    <row r="218" ht="14.25" customHeight="1">
      <c r="A218" s="94" t="s">
        <v>402</v>
      </c>
      <c r="B218" s="95"/>
      <c r="C218" s="96"/>
      <c r="D218" s="96"/>
      <c r="E218" s="97"/>
      <c r="F218" s="98" t="s">
        <v>403</v>
      </c>
      <c r="G218" s="99"/>
      <c r="H218" s="21"/>
      <c r="I218" s="21"/>
      <c r="J218" s="21"/>
      <c r="K218" s="21"/>
      <c r="L218" s="22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4.25" customHeight="1">
      <c r="A219" s="98" t="s">
        <v>404</v>
      </c>
      <c r="B219" s="100"/>
      <c r="C219" s="96"/>
      <c r="D219" s="96"/>
      <c r="E219" s="96"/>
      <c r="F219" s="96"/>
      <c r="G219" s="96"/>
      <c r="H219" s="96"/>
      <c r="I219" s="96"/>
      <c r="J219" s="96"/>
      <c r="K219" s="96"/>
      <c r="L219" s="101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2.75" customHeight="1">
      <c r="A220" s="102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101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1.25" customHeight="1">
      <c r="A221" s="103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2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1.25" customHeight="1">
      <c r="A222" s="103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2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32.25" customHeight="1">
      <c r="A223" s="104" t="s">
        <v>405</v>
      </c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101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5.25" customHeight="1">
      <c r="A224" s="105"/>
      <c r="B224" s="105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1.25" customHeight="1">
      <c r="A225" s="107" t="s">
        <v>406</v>
      </c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1.25" customHeight="1">
      <c r="A226" s="108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1.25" customHeight="1">
      <c r="A227" s="108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1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1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1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1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1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1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1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1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1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1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1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1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1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1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1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1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1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1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1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1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1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1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1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1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1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1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1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1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1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1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1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1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1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1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1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1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1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1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1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1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1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1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1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1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1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1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1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1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1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1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1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1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1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1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1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1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1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1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1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1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1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1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1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1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1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1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1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1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1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1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1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1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1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1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1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1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1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1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1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1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1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1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1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1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1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1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1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1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1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1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1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1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1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1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1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1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1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1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1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1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1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1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1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1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1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1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1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1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1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1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1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1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1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1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1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1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1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1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1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1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1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1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1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1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1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1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1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1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1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1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1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1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1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1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1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1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1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1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1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1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1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1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1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1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1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1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1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1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1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1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1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1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1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1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1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1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1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1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1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1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1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1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1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1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1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1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1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1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1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1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1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1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1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1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1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1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1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1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1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1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1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1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1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1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1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1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1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1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1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1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1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1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1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1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1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1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1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1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1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1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1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1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1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1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1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1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1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1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1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1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1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1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1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1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1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1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1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1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1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1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1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1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1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1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1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1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1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1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1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1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1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1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1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1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1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1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1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1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1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1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1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1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1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1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1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1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1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1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1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1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1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1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1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1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1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1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1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1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1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1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1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1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1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1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1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1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1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1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1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1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1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1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1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1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1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1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1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1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1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1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1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1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1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1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1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1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1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1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1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1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1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1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1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1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1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1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1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1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1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1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1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1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1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1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1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1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1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1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1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1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1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1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1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1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1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1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1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1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1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1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1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1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1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1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1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1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1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1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1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1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1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1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1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1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1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1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1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1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1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1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1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1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1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1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1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1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1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1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1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1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1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1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1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1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1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1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1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1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1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1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1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1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1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1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1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1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1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1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1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1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1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1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1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1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1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1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1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1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1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1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1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1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1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1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1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1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1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1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1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1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1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1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1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1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1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1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1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1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1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1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1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1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1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1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1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1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1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1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1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1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1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1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1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1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1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1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1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1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1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1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1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1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1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1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1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1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1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1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1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1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1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1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1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1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1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1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1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1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1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1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1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1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1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1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1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1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1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1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1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1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1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1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1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1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1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1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1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1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1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1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1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1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1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1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1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1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1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1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1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1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1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1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1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1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1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1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1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1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1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1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1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1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1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1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1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1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1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1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1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1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1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1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1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1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1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1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1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1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1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1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1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1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1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1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1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1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1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1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1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1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1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1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1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1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1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1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1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1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1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1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1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1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1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1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1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1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1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1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1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1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1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1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1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1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1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1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1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1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1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1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1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1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1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1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1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1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1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1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1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1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1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1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1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1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1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1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1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1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1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1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1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1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1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1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1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1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1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1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1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1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1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1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1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1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1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1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1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1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1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1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1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1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1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1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1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1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1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1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1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1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1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1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1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1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1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1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1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1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1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1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1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1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1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1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1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1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1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1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1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1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1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1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1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1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1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1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1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1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1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1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1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1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1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1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1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1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1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1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1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1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1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1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1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1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1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1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1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1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1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1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1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1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1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1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1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1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1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1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1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1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1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1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1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1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1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1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1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1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1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1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1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1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1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1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1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1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1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1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1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1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1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1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1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1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1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1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1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1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1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1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1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1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1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1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1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1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1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1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1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1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1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1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1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1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1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1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1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1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1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1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1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1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1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1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1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1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1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1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1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1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1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1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1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1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1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1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1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1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1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1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1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1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1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1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1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1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1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1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1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1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1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1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1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1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1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1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1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1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1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1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1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1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1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1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1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1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1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1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1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1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1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1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1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1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1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1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1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1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1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1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1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1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1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1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1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1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1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1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1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1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1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1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1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245">
    <mergeCell ref="G27:L27"/>
    <mergeCell ref="G28:L28"/>
    <mergeCell ref="A24:L24"/>
    <mergeCell ref="B25:F25"/>
    <mergeCell ref="H25:L25"/>
    <mergeCell ref="B26:C26"/>
    <mergeCell ref="E26:I26"/>
    <mergeCell ref="B27:E27"/>
    <mergeCell ref="B28:E28"/>
    <mergeCell ref="G33:L33"/>
    <mergeCell ref="G34:L34"/>
    <mergeCell ref="B30:L30"/>
    <mergeCell ref="B31:F31"/>
    <mergeCell ref="H31:L31"/>
    <mergeCell ref="B32:C32"/>
    <mergeCell ref="E32:I32"/>
    <mergeCell ref="B33:E33"/>
    <mergeCell ref="B34:E34"/>
    <mergeCell ref="B6:D6"/>
    <mergeCell ref="B7:D7"/>
    <mergeCell ref="E7:F7"/>
    <mergeCell ref="B8:D8"/>
    <mergeCell ref="E8:F8"/>
    <mergeCell ref="A2:B2"/>
    <mergeCell ref="A4:L4"/>
    <mergeCell ref="B5:D5"/>
    <mergeCell ref="E5:F5"/>
    <mergeCell ref="G5:L5"/>
    <mergeCell ref="E6:F6"/>
    <mergeCell ref="G6:L6"/>
    <mergeCell ref="G7:L7"/>
    <mergeCell ref="G8:L8"/>
    <mergeCell ref="B10:L10"/>
    <mergeCell ref="B11:E11"/>
    <mergeCell ref="G11:L11"/>
    <mergeCell ref="B12:F12"/>
    <mergeCell ref="H12:L12"/>
    <mergeCell ref="C16:E16"/>
    <mergeCell ref="C17:E17"/>
    <mergeCell ref="B21:C21"/>
    <mergeCell ref="B22:E22"/>
    <mergeCell ref="B23:E23"/>
    <mergeCell ref="B13:C13"/>
    <mergeCell ref="E13:I13"/>
    <mergeCell ref="B14:E14"/>
    <mergeCell ref="G14:L14"/>
    <mergeCell ref="C15:E15"/>
    <mergeCell ref="G15:L15"/>
    <mergeCell ref="G16:L16"/>
    <mergeCell ref="G17:L17"/>
    <mergeCell ref="A18:L18"/>
    <mergeCell ref="B19:F19"/>
    <mergeCell ref="H19:L19"/>
    <mergeCell ref="E21:I21"/>
    <mergeCell ref="G22:L22"/>
    <mergeCell ref="G23:L23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127:F127"/>
    <mergeCell ref="C128:F128"/>
    <mergeCell ref="C129:F129"/>
    <mergeCell ref="C130:F130"/>
    <mergeCell ref="C131:F131"/>
    <mergeCell ref="C132:F132"/>
    <mergeCell ref="C133:F133"/>
    <mergeCell ref="C134:F134"/>
    <mergeCell ref="C135:F135"/>
    <mergeCell ref="C136:F136"/>
    <mergeCell ref="C137:F137"/>
    <mergeCell ref="C138:F138"/>
    <mergeCell ref="C139:F139"/>
    <mergeCell ref="C189:F189"/>
    <mergeCell ref="C190:F190"/>
    <mergeCell ref="C191:F191"/>
    <mergeCell ref="C192:F192"/>
    <mergeCell ref="C193:F193"/>
    <mergeCell ref="C194:F194"/>
    <mergeCell ref="C195:F195"/>
    <mergeCell ref="C196:F196"/>
    <mergeCell ref="C197:F197"/>
    <mergeCell ref="C198:F198"/>
    <mergeCell ref="C199:F199"/>
    <mergeCell ref="C200:F200"/>
    <mergeCell ref="C201:F201"/>
    <mergeCell ref="C202:F202"/>
    <mergeCell ref="C203:F203"/>
    <mergeCell ref="C204:F204"/>
    <mergeCell ref="C205:F205"/>
    <mergeCell ref="C206:F206"/>
    <mergeCell ref="C207:F207"/>
    <mergeCell ref="C208:F208"/>
    <mergeCell ref="C209:F209"/>
    <mergeCell ref="B218:E218"/>
    <mergeCell ref="G218:L218"/>
    <mergeCell ref="A220:L220"/>
    <mergeCell ref="A221:L221"/>
    <mergeCell ref="A222:L222"/>
    <mergeCell ref="A223:L223"/>
    <mergeCell ref="B219:L219"/>
    <mergeCell ref="C210:F210"/>
    <mergeCell ref="C211:F211"/>
    <mergeCell ref="C212:F212"/>
    <mergeCell ref="C213:F213"/>
    <mergeCell ref="C214:F214"/>
    <mergeCell ref="C215:F215"/>
    <mergeCell ref="C216:F216"/>
    <mergeCell ref="C140:F140"/>
    <mergeCell ref="C141:F141"/>
    <mergeCell ref="C142:F142"/>
    <mergeCell ref="C143:F143"/>
    <mergeCell ref="C144:F144"/>
    <mergeCell ref="C145:F145"/>
    <mergeCell ref="C146:F146"/>
    <mergeCell ref="C147:F147"/>
    <mergeCell ref="C148:F148"/>
    <mergeCell ref="C149:F149"/>
    <mergeCell ref="C150:F150"/>
    <mergeCell ref="C151:F151"/>
    <mergeCell ref="C152:F152"/>
    <mergeCell ref="C153:F153"/>
    <mergeCell ref="C154:F154"/>
    <mergeCell ref="C155:F155"/>
    <mergeCell ref="C156:F156"/>
    <mergeCell ref="C157:F157"/>
    <mergeCell ref="C158:F158"/>
    <mergeCell ref="C159:F159"/>
    <mergeCell ref="C160:F160"/>
    <mergeCell ref="C161:F161"/>
    <mergeCell ref="C162:F162"/>
    <mergeCell ref="C163:F163"/>
    <mergeCell ref="C164:F164"/>
    <mergeCell ref="C165:F165"/>
    <mergeCell ref="C166:F166"/>
    <mergeCell ref="C167:F167"/>
    <mergeCell ref="C168:F168"/>
    <mergeCell ref="C169:F169"/>
    <mergeCell ref="C170:F170"/>
    <mergeCell ref="C171:F171"/>
    <mergeCell ref="C172:F172"/>
    <mergeCell ref="C173:F173"/>
    <mergeCell ref="C174:F174"/>
    <mergeCell ref="C175:F175"/>
    <mergeCell ref="C176:F176"/>
    <mergeCell ref="C177:F177"/>
    <mergeCell ref="C178:F178"/>
    <mergeCell ref="C179:F179"/>
    <mergeCell ref="C180:F180"/>
    <mergeCell ref="C181:F181"/>
    <mergeCell ref="C182:F182"/>
    <mergeCell ref="C183:F183"/>
    <mergeCell ref="C184:F184"/>
    <mergeCell ref="C185:F185"/>
    <mergeCell ref="C186:F186"/>
    <mergeCell ref="C187:F187"/>
    <mergeCell ref="C188:F188"/>
  </mergeCells>
  <conditionalFormatting sqref="H36:H215">
    <cfRule type="cellIs" dxfId="0" priority="1" stopIfTrue="1" operator="greaterThan">
      <formula>$M$217</formula>
    </cfRule>
  </conditionalFormatting>
  <conditionalFormatting sqref="H36:H215">
    <cfRule type="cellIs" dxfId="1" priority="2" stopIfTrue="1" operator="lessThanOrEqual">
      <formula>$M$217</formula>
    </cfRule>
  </conditionalFormatting>
  <conditionalFormatting sqref="I36:I215">
    <cfRule type="cellIs" dxfId="1" priority="3" stopIfTrue="1" operator="equal">
      <formula>10</formula>
    </cfRule>
  </conditionalFormatting>
  <conditionalFormatting sqref="I36:I215">
    <cfRule type="cellIs" dxfId="2" priority="4" stopIfTrue="1" operator="equal">
      <formula>5</formula>
    </cfRule>
  </conditionalFormatting>
  <hyperlinks>
    <hyperlink r:id="rId1" ref="A225"/>
  </hyperlinks>
  <printOptions horizontalCentered="1"/>
  <pageMargins bottom="0.747916666666667" footer="0.0" header="0.0" left="0.707638888888889" right="0.707638888888889" top="0.747916666666667"/>
  <pageSetup paperSize="9" scale="78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2012-05-17T17:16:00Z</dcterms:created>
  <dc:creator>Juliana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1046-10.2.0.7646</vt:lpwstr>
  </property>
</Properties>
</file>